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ared\Documents\1A\1) Kanzlei\1) Vorlagen, Vordrucke, Fachinfos\1) Grenzgänger\1,5) Aktien, Optionen\1. Ermittlung Kursgewinne\a) Roche\"/>
    </mc:Choice>
  </mc:AlternateContent>
  <xr:revisionPtr revIDLastSave="0" documentId="13_ncr:1_{515AFB2B-5367-4FD5-ACC1-B74F54005470}" xr6:coauthVersionLast="36" xr6:coauthVersionMax="36" xr10:uidLastSave="{00000000-0000-0000-0000-000000000000}"/>
  <bookViews>
    <workbookView xWindow="360" yWindow="338" windowWidth="17498" windowHeight="8228" xr2:uid="{00000000-000D-0000-FFFF-FFFF00000000}"/>
  </bookViews>
  <sheets>
    <sheet name="Tabelle1" sheetId="2" r:id="rId1"/>
  </sheets>
  <definedNames>
    <definedName name="_xlnm.Print_Area" localSheetId="0">Tabelle1!$A$1:$M$278</definedName>
    <definedName name="_xlnm.Print_Titles" localSheetId="0">Tabelle1!$142:$142</definedName>
  </definedNames>
  <calcPr calcId="191029"/>
</workbook>
</file>

<file path=xl/calcChain.xml><?xml version="1.0" encoding="utf-8"?>
<calcChain xmlns="http://schemas.openxmlformats.org/spreadsheetml/2006/main">
  <c r="K145" i="2" l="1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L144" i="2"/>
  <c r="K144" i="2"/>
  <c r="A143" i="2" l="1"/>
  <c r="F256" i="2"/>
  <c r="M149" i="2" l="1"/>
  <c r="M254" i="2" l="1"/>
  <c r="M204" i="2"/>
  <c r="M176" i="2"/>
  <c r="M164" i="2"/>
  <c r="M156" i="2"/>
  <c r="M152" i="2"/>
  <c r="M253" i="2"/>
  <c r="M231" i="2"/>
  <c r="M211" i="2"/>
  <c r="M249" i="2"/>
  <c r="M245" i="2"/>
  <c r="M238" i="2"/>
  <c r="M218" i="2"/>
  <c r="M206" i="2"/>
  <c r="M198" i="2"/>
  <c r="M255" i="2"/>
  <c r="M251" i="2"/>
  <c r="M244" i="2"/>
  <c r="M233" i="2"/>
  <c r="M229" i="2"/>
  <c r="M205" i="2"/>
  <c r="M197" i="2"/>
  <c r="M193" i="2"/>
  <c r="M189" i="2"/>
  <c r="M185" i="2"/>
  <c r="M247" i="2"/>
  <c r="M243" i="2"/>
  <c r="M175" i="2"/>
  <c r="M155" i="2"/>
  <c r="M209" i="2"/>
  <c r="M170" i="2"/>
  <c r="M166" i="2"/>
  <c r="M154" i="2"/>
  <c r="M236" i="2"/>
  <c r="M232" i="2"/>
  <c r="M212" i="2"/>
  <c r="M177" i="2"/>
  <c r="M173" i="2"/>
  <c r="M165" i="2"/>
  <c r="M161" i="2"/>
  <c r="M157" i="2"/>
  <c r="M153" i="2"/>
  <c r="M196" i="2"/>
  <c r="M192" i="2"/>
  <c r="M188" i="2"/>
  <c r="M172" i="2"/>
  <c r="M241" i="2"/>
  <c r="M237" i="2"/>
  <c r="M234" i="2"/>
  <c r="M230" i="2"/>
  <c r="M200" i="2"/>
  <c r="M181" i="2"/>
  <c r="M174" i="2"/>
  <c r="M240" i="2"/>
  <c r="M225" i="2"/>
  <c r="M221" i="2"/>
  <c r="M217" i="2"/>
  <c r="M213" i="2"/>
  <c r="M199" i="2"/>
  <c r="M184" i="2"/>
  <c r="M180" i="2"/>
  <c r="M169" i="2"/>
  <c r="M252" i="2"/>
  <c r="M239" i="2"/>
  <c r="M228" i="2"/>
  <c r="M220" i="2"/>
  <c r="M216" i="2"/>
  <c r="M179" i="2"/>
  <c r="M168" i="2"/>
  <c r="M248" i="2"/>
  <c r="M219" i="2"/>
  <c r="M201" i="2"/>
  <c r="M190" i="2"/>
  <c r="M186" i="2"/>
  <c r="M167" i="2"/>
  <c r="M151" i="2"/>
  <c r="M222" i="2"/>
  <c r="M215" i="2"/>
  <c r="M202" i="2"/>
  <c r="M195" i="2"/>
  <c r="M158" i="2"/>
  <c r="M250" i="2"/>
  <c r="M235" i="2"/>
  <c r="M208" i="2"/>
  <c r="M191" i="2"/>
  <c r="M178" i="2"/>
  <c r="M171" i="2"/>
  <c r="M246" i="2"/>
  <c r="M224" i="2"/>
  <c r="M214" i="2"/>
  <c r="M207" i="2"/>
  <c r="M194" i="2"/>
  <c r="M187" i="2"/>
  <c r="M160" i="2"/>
  <c r="M227" i="2"/>
  <c r="M183" i="2"/>
  <c r="M163" i="2"/>
  <c r="M242" i="2"/>
  <c r="M223" i="2"/>
  <c r="M210" i="2"/>
  <c r="M203" i="2"/>
  <c r="M159" i="2"/>
  <c r="M150" i="2"/>
  <c r="M226" i="2"/>
  <c r="M182" i="2"/>
  <c r="M162" i="2"/>
  <c r="C137" i="2" l="1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E45" i="2"/>
  <c r="M261" i="2" l="1"/>
  <c r="M264" i="2"/>
  <c r="M266" i="2"/>
  <c r="M262" i="2"/>
  <c r="M265" i="2"/>
  <c r="M263" i="2"/>
  <c r="M144" i="2"/>
  <c r="M145" i="2" l="1"/>
  <c r="M146" i="2"/>
  <c r="M147" i="2"/>
  <c r="M148" i="2"/>
  <c r="M256" i="2" l="1"/>
  <c r="M268" i="2" s="1"/>
</calcChain>
</file>

<file path=xl/sharedStrings.xml><?xml version="1.0" encoding="utf-8"?>
<sst xmlns="http://schemas.openxmlformats.org/spreadsheetml/2006/main" count="410" uniqueCount="130">
  <si>
    <t>Y</t>
  </si>
  <si>
    <t>Ermittlung von Aktienkursgewinnen</t>
  </si>
  <si>
    <t>x</t>
  </si>
  <si>
    <t>Alte Rechtslage</t>
  </si>
  <si>
    <r>
      <t xml:space="preserve">Die Veräußerung aller bis zum 31.12.2008 erworbenen Aktien ist nach Ablauf einer </t>
    </r>
    <r>
      <rPr>
        <u/>
        <sz val="10"/>
        <rFont val="Arial"/>
        <family val="2"/>
      </rPr>
      <t>Haltefrist von 1 Jahr</t>
    </r>
    <r>
      <rPr>
        <sz val="10"/>
        <rFont val="Arial"/>
        <family val="2"/>
      </rPr>
      <t xml:space="preserve"> steuerfrei. </t>
    </r>
  </si>
  <si>
    <r>
      <t xml:space="preserve">Innerhalb der Jahresfrist entstandene Gewinne- und Verluste sind </t>
    </r>
    <r>
      <rPr>
        <u/>
        <sz val="10"/>
        <rFont val="Arial"/>
        <family val="2"/>
      </rPr>
      <t>steuerlich relevant</t>
    </r>
    <r>
      <rPr>
        <sz val="10"/>
        <rFont val="Arial"/>
        <family val="2"/>
      </rPr>
      <t>.</t>
    </r>
  </si>
  <si>
    <t xml:space="preserve">Aktienkursgewinner unterliegen dem Halbeinkünfteverfahren (d.h. 50% des Gewinns ist mit dem persönlichen Steuersatz zu  versteuern). </t>
  </si>
  <si>
    <t xml:space="preserve">Die Gewinne sind ungekürzt zu ermitteln und in die Steuerformulare einzutragen. </t>
  </si>
  <si>
    <t xml:space="preserve">Für die Ermittlung der Verkaufsgewinne ist das fifo-Pfinzip anzuwenden (first in first out), d.h. die zuerst angeschafften </t>
  </si>
  <si>
    <t xml:space="preserve">Aktien gelten auch als zuerst wieder verkauft (alte Bestände sind zuerst abzubauen). </t>
  </si>
  <si>
    <t xml:space="preserve">im Jahr 2004 veräußerte Aktien ermitteln zu können muss für die Käufe ggf. noch weiter zurückgegangen werden. </t>
  </si>
  <si>
    <t>Neue Rechtslage</t>
  </si>
  <si>
    <t xml:space="preserve">Mit Einführung der Abgeltungsteuer ab 1. Januar 2009 sind private Veräußerungsgewinne auf Wertpapiere </t>
  </si>
  <si>
    <t xml:space="preserve">Die Veräußerung aller ab dem 01.01.2009 erworbenen Aktien ist also unabhängig von der Besitzdauer zu versteuern. </t>
  </si>
  <si>
    <t xml:space="preserve">Beim Kauf anfallende Spesen/Nebenkosten sind den Anschaffungskosten zuzurechnen. </t>
  </si>
  <si>
    <t xml:space="preserve">Beim Verkauf anfallende Spesen/Nebenkosten mindern den Verkaufserlös. </t>
  </si>
  <si>
    <t xml:space="preserve">Gebühren </t>
  </si>
  <si>
    <t>- Börsensteuer</t>
  </si>
  <si>
    <t>- Grundkommission</t>
  </si>
  <si>
    <t>- Verkauf Stempelsteuer</t>
  </si>
  <si>
    <t xml:space="preserve">CHF-Kursgewinne sind mit einzubeziehen. </t>
  </si>
  <si>
    <t>Jahr</t>
  </si>
  <si>
    <t>EUR pro 100 CHF</t>
  </si>
  <si>
    <t xml:space="preserve">generell (auch bei einer Haltedauer von mehr als einem Jahr) steuerpflichtig. </t>
  </si>
  <si>
    <t xml:space="preserve">Sie unterliegen einer pauschalen Steuer von 25% (Abgeltungssteuer). </t>
  </si>
  <si>
    <t>Datum der Anschaffung</t>
  </si>
  <si>
    <t>Datum der Veräusserung</t>
  </si>
  <si>
    <t>= Gesamtkosten</t>
  </si>
  <si>
    <t>(Beispiel)</t>
  </si>
  <si>
    <t>Ehegatte</t>
  </si>
  <si>
    <t>= Summe</t>
  </si>
  <si>
    <t xml:space="preserve">  - Transaktionskosten in EUR</t>
  </si>
  <si>
    <t>Steuerpfl.</t>
  </si>
  <si>
    <t>oder die unten aufgelisteten (abgerundeten) Jahresumrechnungskurse herangezogen werden.</t>
  </si>
  <si>
    <t xml:space="preserve">Für die Umrechnung vom CHF in EUR können die tatsächlichen Tageskurse z.B. </t>
  </si>
  <si>
    <t>http://www.finanzen.net/waehrungsrechner/euro_schweizer-franken</t>
  </si>
  <si>
    <t xml:space="preserve">Verkäufe müssen in der Regel maximal 10 Jahre zurück erfasst werden (z.B. 2004 bis 2013). Um Anschaffungskosten für </t>
  </si>
  <si>
    <t>bei denen in der Spalte "Abgeltungssteuer unterliegend" ein "Y" eingetragen ist. Die anderen Verkäufe ("N") sind steuerlich nicht relevant.</t>
  </si>
  <si>
    <t>Bitte legen Sie der Steuererklärung dann folgenden Nachweise bei:</t>
  </si>
  <si>
    <t xml:space="preserve">Die Werte übertragen Sie dann in die Tabelle unten. Es müssen nur die Werte übertragen werden </t>
  </si>
  <si>
    <t>Transaktionstyp</t>
  </si>
  <si>
    <t>Teilnahme-Id</t>
  </si>
  <si>
    <t>Plan-Instrument</t>
  </si>
  <si>
    <t>Verkaufte Anteil (Stückzahl)</t>
  </si>
  <si>
    <t>Anschaffungskosten in CHF</t>
  </si>
  <si>
    <t>Veräußerungspreis in CHF</t>
  </si>
  <si>
    <t>Abgeltungssteuer unterliegend</t>
  </si>
  <si>
    <t>SELL</t>
  </si>
  <si>
    <t>Umrechnungskurs im Jahr der Anschaffung</t>
  </si>
  <si>
    <t>Umrechnungskurs im Jahr des Verkaufs</t>
  </si>
  <si>
    <t>Ergebnis EUR ohne TRX - Kosten</t>
  </si>
  <si>
    <t xml:space="preserve">     Transaktions-ID</t>
  </si>
  <si>
    <t>Steuereinbehaltung und Gebühren (Gesamtkosten)</t>
  </si>
  <si>
    <t>CHF</t>
  </si>
  <si>
    <r>
      <t xml:space="preserve">a) Die Auflistung </t>
    </r>
    <r>
      <rPr>
        <b/>
        <sz val="10"/>
        <rFont val="Arial"/>
        <family val="2"/>
      </rPr>
      <t>"Verkaufsbestätigungsdetails für Teilnehmer in Deutschland"</t>
    </r>
  </si>
  <si>
    <t>-&gt; Es wird eine Haftung für Fehlerfreiheit dieser Tabelle übernommen!</t>
  </si>
  <si>
    <t>TROGxyz….</t>
  </si>
  <si>
    <t xml:space="preserve">   Steuerlich relevanter Gewinn / Verlust in EUR inkl. Transaktionskosten</t>
  </si>
  <si>
    <t>TROG- Beispiel</t>
  </si>
  <si>
    <t xml:space="preserve">Die unten in die Tabelle eingetragenen Werte sind nur Beispiele. Diese müssen mir Ihren individuellen Werten überschrieben werden. </t>
  </si>
  <si>
    <t>Fifo-Methode wird auf den gesamten Depotbestand angewendet.</t>
  </si>
  <si>
    <t xml:space="preserve">Dividenden und steuerpflichtige Gewinne aus der Veräußerung von Kapitalbeteiligungen </t>
  </si>
  <si>
    <r>
      <rPr>
        <b/>
        <u/>
        <sz val="10"/>
        <rFont val="Arial"/>
        <family val="2"/>
      </rPr>
      <t>Gesperrte Bestände</t>
    </r>
    <r>
      <rPr>
        <u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Mitarbeiteraktien mit Verkaufssperre)</t>
    </r>
    <r>
      <rPr>
        <u/>
        <sz val="10"/>
        <rFont val="Arial"/>
        <family val="2"/>
      </rPr>
      <t>, die mit den freien Beständen in demselben Depot</t>
    </r>
  </si>
  <si>
    <t>verwahrt werden, werden einheitlich in die Verbrauchsreihenfolge einbezogen, da dies eine gesetzliche vorgegebene</t>
  </si>
  <si>
    <t xml:space="preserve">bloße Fiktion ist. D.h. für Zwecke der Ermittlung der Veräußerungsgewinne können auch tatsächlich gesperrte Aktien als verkauft gelten. </t>
  </si>
  <si>
    <t xml:space="preserve">Im Prinzip ist das eine Vereinfachung, denn Sie müssen nicht darauf achten (und erfassen) ob u. wie lange die Aktien ggf. gesperrt sind. </t>
  </si>
  <si>
    <t xml:space="preserve">Die Tabelle ist in der Zukunft jedes Jahr fortzuschreiben bis sämtliche Aktien veräußert worden sind. Bitte auf keinen Fall Optionen in die Tabelle eintragen. </t>
  </si>
  <si>
    <t>Möglicherweise in früheren Jahren realisierte Kursgewinne die bisher nicht erklärt worden sind</t>
  </si>
  <si>
    <t xml:space="preserve">müssen gegenüber dem Finanzamt nacherklärt werden. </t>
  </si>
  <si>
    <t xml:space="preserve">Auch bisher nicht deklarierte Dividenden (und andere Kapitalerträge) sind ggf. nachzuerklären. </t>
  </si>
  <si>
    <t>Vom Jahr 2002 bis einschließlich 2008 wurde das Halbeinkünfteverfahren angewendet.</t>
  </si>
  <si>
    <r>
      <t xml:space="preserve">wurden (sofern sie im Fall des § 23 EStG die Freigrenze überstiegen) </t>
    </r>
    <r>
      <rPr>
        <u/>
        <sz val="10"/>
        <rFont val="Arial"/>
        <family val="2"/>
      </rPr>
      <t>nur mit dem halben</t>
    </r>
    <r>
      <rPr>
        <sz val="11"/>
        <color theme="1"/>
        <rFont val="Calibri"/>
        <family val="2"/>
        <scheme val="minor"/>
      </rPr>
      <t xml:space="preserve"> </t>
    </r>
  </si>
  <si>
    <r>
      <rPr>
        <u/>
        <sz val="10"/>
        <rFont val="Arial"/>
        <family val="2"/>
      </rPr>
      <t>Betrag</t>
    </r>
    <r>
      <rPr>
        <sz val="11"/>
        <color theme="1"/>
        <rFont val="Calibri"/>
        <family val="2"/>
        <scheme val="minor"/>
      </rPr>
      <t xml:space="preserve"> der Einkommensteuer und dem Solidaritätszuschlag unterworfen.</t>
    </r>
  </si>
  <si>
    <t>Name:</t>
  </si>
  <si>
    <t>?</t>
  </si>
  <si>
    <t>Aktienname:</t>
  </si>
  <si>
    <t>Depotname:</t>
  </si>
  <si>
    <t>Steuerpflichtiger:</t>
  </si>
  <si>
    <t>Ermittlung von Aktienkursgewinnen Roche</t>
  </si>
  <si>
    <t xml:space="preserve">In dieser Tabelle sind nur Kursgewinne von Aktien (z.B. dem Roche Connect Programm) zu erfassen. </t>
  </si>
  <si>
    <t xml:space="preserve">Wenn Sie Aktien in verschiedenen Depots verwalten müssen Sie für jedes Depot eine gesonderte Tabelle ausfüllen. </t>
  </si>
  <si>
    <r>
      <t xml:space="preserve">Die Verkaufskosten mindern den Verkaufserlös und sind unten </t>
    </r>
    <r>
      <rPr>
        <b/>
        <u/>
        <sz val="10"/>
        <rFont val="Arial"/>
        <family val="2"/>
      </rPr>
      <t>manuell in die Tabelle einzutragen</t>
    </r>
    <r>
      <rPr>
        <sz val="10"/>
        <rFont val="Arial"/>
        <family val="2"/>
      </rPr>
      <t xml:space="preserve">. </t>
    </r>
  </si>
  <si>
    <t xml:space="preserve">    D.h. sie müssen nur die Verkaufsabrechnungen beilegen deren einzelne Transaktionen auf der Auswertung "Verkaufsbestätigungsdetails für Teilnehmer </t>
  </si>
  <si>
    <t>Diese Gewinne werden auf dem Lohnausweis wie folgt ausgewiesen:</t>
  </si>
  <si>
    <t>Zuletzt bearbeitet am:</t>
  </si>
  <si>
    <t>00.00.0000</t>
  </si>
  <si>
    <t>(Datum)</t>
  </si>
  <si>
    <t>Roche</t>
  </si>
  <si>
    <r>
      <t xml:space="preserve">können als Werbungskosten in Abzug gebracht werden. </t>
    </r>
    <r>
      <rPr>
        <b/>
        <u/>
        <sz val="10"/>
        <rFont val="Arial"/>
        <family val="2"/>
      </rPr>
      <t>Diese bitte ganz unten in der Tabelle erfassen.</t>
    </r>
  </si>
  <si>
    <t xml:space="preserve">Die gleichzeitige Verwendung von Tages- u. Jahreskursen wird vom </t>
  </si>
  <si>
    <t>Sie können diese mit Tageskursen überschreiben.</t>
  </si>
  <si>
    <r>
      <rPr>
        <u/>
        <sz val="11"/>
        <rFont val="Calibri"/>
        <family val="2"/>
        <scheme val="minor"/>
      </rPr>
      <t>Die schwarze</t>
    </r>
    <r>
      <rPr>
        <sz val="11"/>
        <rFont val="Calibri"/>
        <family val="2"/>
        <scheme val="minor"/>
      </rPr>
      <t xml:space="preserve"> Felder können automatisch eingefügt werden.</t>
    </r>
  </si>
  <si>
    <r>
      <rPr>
        <b/>
        <u/>
        <sz val="11"/>
        <color rgb="FFFF0000"/>
        <rFont val="Calibri"/>
        <family val="2"/>
        <scheme val="minor"/>
      </rPr>
      <t>Rote</t>
    </r>
    <r>
      <rPr>
        <sz val="11"/>
        <color rgb="FFFF0000"/>
        <rFont val="Calibri"/>
        <family val="2"/>
        <scheme val="minor"/>
      </rPr>
      <t xml:space="preserve"> Felder bitte </t>
    </r>
    <r>
      <rPr>
        <u/>
        <sz val="11"/>
        <color rgb="FFFF0000"/>
        <rFont val="Calibri"/>
        <family val="2"/>
        <scheme val="minor"/>
      </rPr>
      <t>auf keinen Fall</t>
    </r>
    <r>
      <rPr>
        <sz val="11"/>
        <color rgb="FFFF0000"/>
        <rFont val="Calibri"/>
        <family val="2"/>
        <scheme val="minor"/>
      </rPr>
      <t xml:space="preserve"> überschreiben.</t>
    </r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</si>
  <si>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</si>
  <si>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</si>
  <si>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</si>
  <si>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</si>
  <si>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</si>
  <si>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</si>
  <si>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</si>
  <si>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</si>
  <si>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</si>
  <si>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</si>
  <si>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</si>
  <si>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Diese Spalte muss </t>
    </r>
    <r>
      <rPr>
        <b/>
        <u/>
        <sz val="12"/>
        <color rgb="FF0000FF"/>
        <rFont val="Calibri"/>
        <family val="2"/>
        <scheme val="minor"/>
      </rPr>
      <t>nicht</t>
    </r>
    <r>
      <rPr>
        <sz val="12"/>
        <color rgb="FF0000FF"/>
        <rFont val="Calibri"/>
        <family val="2"/>
        <scheme val="minor"/>
      </rPr>
      <t xml:space="preserve"> ausgefüllt werden</t>
    </r>
  </si>
  <si>
    <t xml:space="preserve">Finanzamt nicht akzeptiert. Die Werte (Jahreskurse) werden automatisch in die Tabelle unten eingelesen. </t>
  </si>
  <si>
    <t>mit negativem Vorzeichen eingeben !</t>
  </si>
  <si>
    <t>PA-25S-ROG-2..Beispiel</t>
  </si>
  <si>
    <t>Wenn Sie Optionen verkauft haben halten Sie bitte die Verkaufsabrechnungen der Equartex bereit.</t>
  </si>
  <si>
    <t>Die Verkaufsabrechnungen der Equartex (Bestätigung - Verkauf) enthalten häufig folgende (Verkaufs-) Kosten:</t>
  </si>
  <si>
    <r>
      <t>Besorgen Sie sich online bei der Equartex die Auswertung:  "</t>
    </r>
    <r>
      <rPr>
        <b/>
        <sz val="10"/>
        <rFont val="Arial"/>
        <family val="2"/>
      </rPr>
      <t>Verkaufsbestätigungsdetails für Teilnehmer in Deutschland</t>
    </r>
    <r>
      <rPr>
        <sz val="10"/>
        <rFont val="Arial"/>
        <family val="2"/>
      </rPr>
      <t>"</t>
    </r>
  </si>
  <si>
    <r>
      <t>b) (Nur) "Die Verkaufsabrechnungen der Equartex (</t>
    </r>
    <r>
      <rPr>
        <b/>
        <sz val="10"/>
        <rFont val="Arial"/>
        <family val="2"/>
      </rPr>
      <t>Bestätigung - Verkauf</t>
    </r>
    <r>
      <rPr>
        <sz val="10"/>
        <rFont val="Arial"/>
        <family val="2"/>
      </rPr>
      <t xml:space="preserve">)" die ein steuerlich relevanter Gewinn/Verlust enthalten (auch wegen der Spesen). </t>
    </r>
  </si>
  <si>
    <t xml:space="preserve">    in Deutschland" mit einem "Y" gekennzeichnet sind. Die Abrechnungen finden Sie ebenfalls auf der Homepage der Equartex.</t>
  </si>
  <si>
    <t>Die auf der Equartex-Abrechnung "Bestätigung - Ausüben und Verkaufen" aufgeführten Gebühren</t>
  </si>
  <si>
    <r>
      <t xml:space="preserve">      Werte aus den Verkaufsabrechnungen Eqartex </t>
    </r>
    <r>
      <rPr>
        <b/>
        <sz val="12"/>
        <color theme="1"/>
        <rFont val="Calibri"/>
        <family val="2"/>
        <scheme val="minor"/>
      </rPr>
      <t xml:space="preserve">"Bestätigen - Verkaufen" </t>
    </r>
    <r>
      <rPr>
        <sz val="12"/>
        <color theme="1"/>
        <rFont val="Calibri"/>
        <family val="2"/>
        <scheme val="minor"/>
      </rPr>
      <t>hier manuell eintragen</t>
    </r>
  </si>
  <si>
    <t>ROG xyz</t>
  </si>
  <si>
    <t xml:space="preserve">Anbei (oder auf der Homepage www.Mobile-Steuerberatung.de) erhalten Sie eine entsprechende Anleitung für den Abruf der Daten. </t>
  </si>
  <si>
    <t xml:space="preserve">Dort können Sie auch nachlesen, wie (und warum) Sie die in der Vorlage enthaltenen Punkte durch Kommas ersetzen könne. </t>
  </si>
  <si>
    <t xml:space="preserve">Die Auswertung (Kopfzeile) sieht wie folg aus: </t>
  </si>
  <si>
    <r>
      <t xml:space="preserve">Das Kopieren mit Srtg.+C und Einfügen mit Strg.+V der </t>
    </r>
    <r>
      <rPr>
        <b/>
        <sz val="11"/>
        <color rgb="FF0000FF"/>
        <rFont val="Arial"/>
        <family val="2"/>
      </rPr>
      <t>blauen</t>
    </r>
    <r>
      <rPr>
        <b/>
        <sz val="11"/>
        <rFont val="Arial"/>
        <family val="2"/>
      </rPr>
      <t xml:space="preserve"> Zahlen kann zu zu falschen Ergebnissen führen!</t>
    </r>
  </si>
  <si>
    <t xml:space="preserve">Bitte beachten Sie dazu die Hinweise im Dokument "Anleitung Datenabruf bei Equatex". Bei richtiger Vorhensweise ist das Einfüge möglich. </t>
  </si>
  <si>
    <r>
      <t xml:space="preserve">Blaue </t>
    </r>
    <r>
      <rPr>
        <u/>
        <sz val="11"/>
        <color rgb="FF0000FF"/>
        <rFont val="Calibri"/>
        <family val="2"/>
        <scheme val="minor"/>
      </rPr>
      <t>Felder können auch eingefügt werden, wenn das Format der</t>
    </r>
  </si>
  <si>
    <t>Quelle (Equatex) und dieser Excel-Tabelle übereinstimmen.</t>
  </si>
  <si>
    <t xml:space="preserve">Andernfalls müssen diese Werte manuell eingegeben werden </t>
  </si>
  <si>
    <t xml:space="preserve">(vergl. dazu das PDF "Anleitung Datenabruf bei Equatex"). </t>
  </si>
  <si>
    <t xml:space="preserve">Die 6. bis  9.-te Spalte =  können nur bei gleichem Deziamaltrennzeichen (Komma oder Punkt) aus der Vorlage kopiert (Strg.+c) und eingefügt (Strg.+v) werden.  </t>
  </si>
  <si>
    <t>(Das Fomateinstellungen im EquatexPlus und die Einstellungen in Ihrer Excelversion müssen dazu kompatibel sein).</t>
  </si>
  <si>
    <t xml:space="preserve">Die 1. bis  5.-te Spalte =  können in jedem Fall aus der Vorlage mit (Strg.+c) kopiert und mit (Strg.+v) in dieser Tabelle eingefügt  werden.  </t>
  </si>
  <si>
    <t>Der Verkauf von Long Term Incentives/Optionen ist hier nicht zu erfassen (diese Gewinne sind auf dem Lohnausweis ausgewiesen).</t>
  </si>
  <si>
    <t>08.01.2024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</si>
</sst>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#,##0.00\ &quot;€&quot;"/>
    <numFmt numFmtId="166" formatCode="0.000"/>
    <numFmt numFmtId="167" formatCode="#,##0.000"/>
    <numFmt numFmtId="168" formatCode="#,##0.0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color rgb="FF0000FF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2060"/>
      <name val="Arial"/>
      <family val="2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Arial"/>
      <family val="2"/>
    </font>
    <font>
      <u/>
      <sz val="11"/>
      <name val="Calibri"/>
      <family val="2"/>
      <scheme val="minor"/>
    </font>
    <font>
      <b/>
      <sz val="11"/>
      <color rgb="FF0000FF"/>
      <name val="Arial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10" xfId="0" applyFont="1" applyBorder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0" fontId="19" fillId="0" borderId="0" xfId="0" applyFont="1"/>
    <xf numFmtId="0" fontId="20" fillId="0" borderId="0" xfId="0" applyFont="1"/>
    <xf numFmtId="0" fontId="19" fillId="33" borderId="0" xfId="0" applyFont="1" applyFill="1"/>
    <xf numFmtId="1" fontId="20" fillId="0" borderId="0" xfId="0" applyNumberFormat="1" applyFont="1"/>
    <xf numFmtId="0" fontId="20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0" xfId="0" applyNumberFormat="1" applyFont="1" applyAlignment="1">
      <alignment wrapText="1"/>
    </xf>
    <xf numFmtId="1" fontId="20" fillId="0" borderId="0" xfId="0" quotePrefix="1" applyNumberFormat="1" applyFont="1" applyBorder="1"/>
    <xf numFmtId="0" fontId="20" fillId="0" borderId="0" xfId="0" quotePrefix="1" applyFont="1" applyBorder="1" applyAlignment="1">
      <alignment horizontal="left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0" fontId="0" fillId="0" borderId="0" xfId="0" applyAlignment="1"/>
    <xf numFmtId="4" fontId="30" fillId="0" borderId="0" xfId="0" applyNumberFormat="1" applyFont="1" applyAlignment="1"/>
    <xf numFmtId="0" fontId="0" fillId="0" borderId="15" xfId="0" quotePrefix="1" applyBorder="1" applyAlignment="1">
      <alignment wrapText="1"/>
    </xf>
    <xf numFmtId="164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4" fontId="28" fillId="0" borderId="16" xfId="0" applyNumberFormat="1" applyFont="1" applyBorder="1" applyAlignment="1">
      <alignment wrapText="1"/>
    </xf>
    <xf numFmtId="0" fontId="19" fillId="0" borderId="0" xfId="0" applyFont="1" applyFill="1"/>
    <xf numFmtId="0" fontId="23" fillId="0" borderId="0" xfId="0" applyFont="1" applyFill="1"/>
    <xf numFmtId="4" fontId="28" fillId="0" borderId="0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 horizontal="center" wrapText="1"/>
      <protection locked="0"/>
    </xf>
    <xf numFmtId="2" fontId="28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left"/>
    </xf>
    <xf numFmtId="0" fontId="34" fillId="0" borderId="0" xfId="0" applyFont="1"/>
    <xf numFmtId="0" fontId="35" fillId="0" borderId="11" xfId="0" applyFont="1" applyBorder="1" applyAlignment="1">
      <alignment horizontal="center"/>
    </xf>
    <xf numFmtId="0" fontId="26" fillId="0" borderId="0" xfId="0" applyFont="1" applyAlignment="1"/>
    <xf numFmtId="0" fontId="2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/>
    <xf numFmtId="0" fontId="0" fillId="34" borderId="0" xfId="0" applyFill="1" applyAlignment="1">
      <alignment wrapText="1"/>
    </xf>
    <xf numFmtId="2" fontId="0" fillId="34" borderId="0" xfId="0" applyNumberFormat="1" applyFill="1" applyAlignment="1">
      <alignment wrapText="1"/>
    </xf>
    <xf numFmtId="4" fontId="0" fillId="34" borderId="0" xfId="0" applyNumberFormat="1" applyFill="1" applyAlignment="1">
      <alignment wrapText="1"/>
    </xf>
    <xf numFmtId="0" fontId="19" fillId="0" borderId="0" xfId="0" applyFont="1" applyBorder="1"/>
    <xf numFmtId="2" fontId="19" fillId="0" borderId="11" xfId="0" applyNumberFormat="1" applyFont="1" applyBorder="1" applyAlignment="1">
      <alignment horizontal="center"/>
    </xf>
    <xf numFmtId="2" fontId="14" fillId="0" borderId="18" xfId="0" applyNumberFormat="1" applyFont="1" applyBorder="1" applyAlignment="1" applyProtection="1">
      <alignment horizontal="center" textRotation="90" wrapText="1"/>
      <protection locked="0"/>
    </xf>
    <xf numFmtId="4" fontId="28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26" fillId="0" borderId="0" xfId="0" applyFont="1" applyBorder="1" applyAlignment="1">
      <alignment wrapText="1"/>
    </xf>
    <xf numFmtId="0" fontId="0" fillId="0" borderId="0" xfId="0" quotePrefix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26" fillId="0" borderId="0" xfId="0" applyNumberFormat="1" applyFont="1" applyBorder="1" applyAlignment="1" applyProtection="1">
      <alignment horizontal="center" wrapText="1"/>
      <protection locked="0"/>
    </xf>
    <xf numFmtId="4" fontId="29" fillId="0" borderId="0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wrapText="1"/>
    </xf>
    <xf numFmtId="4" fontId="14" fillId="0" borderId="22" xfId="0" applyNumberFormat="1" applyFont="1" applyBorder="1" applyAlignment="1" applyProtection="1">
      <alignment horizontal="center" textRotation="90" wrapText="1"/>
      <protection locked="0"/>
    </xf>
    <xf numFmtId="164" fontId="0" fillId="0" borderId="0" xfId="0" applyNumberFormat="1" applyAlignment="1"/>
    <xf numFmtId="4" fontId="0" fillId="0" borderId="0" xfId="0" applyNumberFormat="1" applyAlignment="1"/>
    <xf numFmtId="4" fontId="28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center" wrapText="1"/>
    </xf>
    <xf numFmtId="0" fontId="33" fillId="0" borderId="13" xfId="0" applyFont="1" applyBorder="1" applyAlignment="1"/>
    <xf numFmtId="0" fontId="33" fillId="0" borderId="13" xfId="0" applyFont="1" applyBorder="1" applyAlignment="1">
      <alignment wrapText="1"/>
    </xf>
    <xf numFmtId="164" fontId="33" fillId="0" borderId="13" xfId="0" applyNumberFormat="1" applyFont="1" applyBorder="1" applyAlignment="1">
      <alignment wrapText="1"/>
    </xf>
    <xf numFmtId="4" fontId="33" fillId="0" borderId="13" xfId="0" applyNumberFormat="1" applyFont="1" applyBorder="1" applyAlignment="1">
      <alignment wrapText="1"/>
    </xf>
    <xf numFmtId="3" fontId="38" fillId="0" borderId="0" xfId="0" applyNumberFormat="1" applyFont="1" applyBorder="1" applyAlignment="1">
      <alignment wrapText="1"/>
    </xf>
    <xf numFmtId="0" fontId="33" fillId="0" borderId="0" xfId="0" applyFont="1" applyAlignment="1"/>
    <xf numFmtId="0" fontId="33" fillId="0" borderId="0" xfId="0" applyFont="1" applyAlignment="1">
      <alignment wrapText="1"/>
    </xf>
    <xf numFmtId="2" fontId="39" fillId="0" borderId="0" xfId="0" applyNumberFormat="1" applyFont="1" applyAlignment="1">
      <alignment wrapText="1"/>
    </xf>
    <xf numFmtId="4" fontId="39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1" fontId="19" fillId="0" borderId="12" xfId="0" quotePrefix="1" applyNumberFormat="1" applyFont="1" applyBorder="1"/>
    <xf numFmtId="0" fontId="19" fillId="0" borderId="12" xfId="0" quotePrefix="1" applyFont="1" applyBorder="1" applyAlignment="1">
      <alignment horizontal="left"/>
    </xf>
    <xf numFmtId="0" fontId="16" fillId="0" borderId="12" xfId="0" applyFont="1" applyBorder="1"/>
    <xf numFmtId="2" fontId="16" fillId="0" borderId="12" xfId="0" applyNumberFormat="1" applyFont="1" applyBorder="1" applyAlignment="1">
      <alignment wrapText="1"/>
    </xf>
    <xf numFmtId="1" fontId="21" fillId="0" borderId="0" xfId="0" applyNumberFormat="1" applyFont="1"/>
    <xf numFmtId="1" fontId="20" fillId="0" borderId="0" xfId="0" applyNumberFormat="1" applyFont="1" applyBorder="1"/>
    <xf numFmtId="0" fontId="14" fillId="0" borderId="15" xfId="0" applyFont="1" applyBorder="1" applyAlignment="1" applyProtection="1">
      <alignment horizontal="center" textRotation="90" wrapText="1"/>
      <protection locked="0"/>
    </xf>
    <xf numFmtId="4" fontId="0" fillId="0" borderId="0" xfId="0" quotePrefix="1" applyNumberFormat="1" applyAlignment="1">
      <alignment wrapText="1"/>
    </xf>
    <xf numFmtId="165" fontId="37" fillId="0" borderId="24" xfId="0" applyNumberFormat="1" applyFont="1" applyBorder="1" applyAlignment="1">
      <alignment vertical="center" wrapText="1"/>
    </xf>
    <xf numFmtId="4" fontId="16" fillId="0" borderId="0" xfId="0" applyNumberFormat="1" applyFont="1" applyAlignment="1">
      <alignment horizontal="center" wrapText="1"/>
    </xf>
    <xf numFmtId="0" fontId="16" fillId="0" borderId="0" xfId="0" quotePrefix="1" applyFont="1" applyAlignment="1"/>
    <xf numFmtId="166" fontId="14" fillId="0" borderId="19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0" fontId="19" fillId="0" borderId="14" xfId="0" applyFont="1" applyBorder="1" applyAlignment="1">
      <alignment horizontal="center"/>
    </xf>
    <xf numFmtId="0" fontId="40" fillId="0" borderId="17" xfId="0" applyFont="1" applyBorder="1"/>
    <xf numFmtId="0" fontId="40" fillId="0" borderId="0" xfId="0" applyFont="1" applyBorder="1"/>
    <xf numFmtId="0" fontId="41" fillId="0" borderId="0" xfId="0" applyFont="1"/>
    <xf numFmtId="0" fontId="19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16" fillId="34" borderId="0" xfId="0" applyFont="1" applyFill="1"/>
    <xf numFmtId="0" fontId="16" fillId="34" borderId="0" xfId="0" applyFont="1" applyFill="1" applyAlignment="1">
      <alignment wrapText="1"/>
    </xf>
    <xf numFmtId="0" fontId="0" fillId="34" borderId="0" xfId="0" applyFill="1" applyBorder="1" applyAlignment="1">
      <alignment wrapText="1"/>
    </xf>
    <xf numFmtId="0" fontId="25" fillId="34" borderId="10" xfId="0" applyFont="1" applyFill="1" applyBorder="1"/>
    <xf numFmtId="0" fontId="19" fillId="34" borderId="12" xfId="0" applyFont="1" applyFill="1" applyBorder="1"/>
    <xf numFmtId="0" fontId="35" fillId="34" borderId="12" xfId="0" applyFont="1" applyFill="1" applyBorder="1" applyAlignment="1">
      <alignment horizontal="center"/>
    </xf>
    <xf numFmtId="0" fontId="0" fillId="34" borderId="21" xfId="0" applyFill="1" applyBorder="1"/>
    <xf numFmtId="0" fontId="0" fillId="0" borderId="0" xfId="0" applyAlignment="1">
      <alignment horizontal="right"/>
    </xf>
    <xf numFmtId="0" fontId="0" fillId="34" borderId="0" xfId="0" applyFill="1" applyAlignment="1">
      <alignment horizontal="right"/>
    </xf>
    <xf numFmtId="0" fontId="24" fillId="0" borderId="0" xfId="0" applyFont="1" applyAlignment="1">
      <alignment horizontal="right"/>
    </xf>
    <xf numFmtId="0" fontId="16" fillId="34" borderId="0" xfId="0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22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28" fillId="0" borderId="16" xfId="0" applyNumberFormat="1" applyFont="1" applyBorder="1" applyAlignment="1">
      <alignment horizontal="right" wrapText="1"/>
    </xf>
    <xf numFmtId="4" fontId="28" fillId="0" borderId="0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33" fillId="0" borderId="13" xfId="0" applyFont="1" applyFill="1" applyBorder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40" fillId="0" borderId="16" xfId="0" applyFont="1" applyBorder="1" applyAlignment="1">
      <alignment horizontal="left"/>
    </xf>
    <xf numFmtId="4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/>
    </xf>
    <xf numFmtId="1" fontId="0" fillId="34" borderId="0" xfId="0" applyNumberFormat="1" applyFill="1" applyAlignment="1">
      <alignment horizontal="left"/>
    </xf>
    <xf numFmtId="1" fontId="24" fillId="0" borderId="0" xfId="0" applyNumberFormat="1" applyFont="1" applyAlignment="1">
      <alignment horizontal="left"/>
    </xf>
    <xf numFmtId="1" fontId="16" fillId="34" borderId="0" xfId="0" applyNumberFormat="1" applyFont="1" applyFill="1" applyAlignment="1">
      <alignment horizontal="left"/>
    </xf>
    <xf numFmtId="0" fontId="32" fillId="0" borderId="0" xfId="42" applyAlignment="1">
      <alignment horizontal="left"/>
    </xf>
    <xf numFmtId="0" fontId="22" fillId="0" borderId="0" xfId="0" applyFont="1" applyAlignment="1">
      <alignment horizontal="left"/>
    </xf>
    <xf numFmtId="4" fontId="0" fillId="0" borderId="0" xfId="0" applyNumberFormat="1" applyBorder="1" applyAlignment="1">
      <alignment horizontal="left" wrapText="1"/>
    </xf>
    <xf numFmtId="4" fontId="30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3" fillId="0" borderId="13" xfId="0" applyFont="1" applyBorder="1" applyAlignment="1">
      <alignment horizontal="left" wrapText="1"/>
    </xf>
    <xf numFmtId="4" fontId="28" fillId="0" borderId="0" xfId="0" applyNumberFormat="1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0" fillId="0" borderId="0" xfId="0" applyFont="1" applyAlignment="1">
      <alignment horizontal="right"/>
    </xf>
    <xf numFmtId="0" fontId="36" fillId="0" borderId="25" xfId="0" applyFont="1" applyBorder="1" applyAlignment="1" applyProtection="1">
      <alignment horizontal="center" textRotation="90" wrapText="1"/>
      <protection locked="0"/>
    </xf>
    <xf numFmtId="166" fontId="25" fillId="0" borderId="0" xfId="0" applyNumberFormat="1" applyFont="1" applyAlignment="1">
      <alignment horizontal="right"/>
    </xf>
    <xf numFmtId="14" fontId="25" fillId="34" borderId="14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/>
    <xf numFmtId="165" fontId="42" fillId="0" borderId="13" xfId="0" applyNumberFormat="1" applyFont="1" applyBorder="1" applyAlignment="1">
      <alignment wrapText="1"/>
    </xf>
    <xf numFmtId="165" fontId="37" fillId="0" borderId="23" xfId="0" applyNumberFormat="1" applyFont="1" applyBorder="1" applyAlignment="1">
      <alignment horizontal="right"/>
    </xf>
    <xf numFmtId="4" fontId="27" fillId="0" borderId="11" xfId="0" applyNumberFormat="1" applyFont="1" applyBorder="1" applyAlignment="1"/>
    <xf numFmtId="2" fontId="14" fillId="0" borderId="16" xfId="0" applyNumberFormat="1" applyFont="1" applyBorder="1" applyAlignment="1">
      <alignment wrapText="1"/>
    </xf>
    <xf numFmtId="4" fontId="14" fillId="0" borderId="17" xfId="0" applyNumberFormat="1" applyFont="1" applyBorder="1" applyAlignment="1">
      <alignment wrapText="1"/>
    </xf>
    <xf numFmtId="165" fontId="42" fillId="0" borderId="14" xfId="0" applyNumberFormat="1" applyFont="1" applyBorder="1" applyAlignment="1">
      <alignment wrapText="1"/>
    </xf>
    <xf numFmtId="166" fontId="20" fillId="0" borderId="0" xfId="0" applyNumberFormat="1" applyFont="1" applyAlignment="1">
      <alignment horizontal="right"/>
    </xf>
    <xf numFmtId="166" fontId="20" fillId="0" borderId="0" xfId="0" applyNumberFormat="1" applyFont="1"/>
    <xf numFmtId="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2" fontId="14" fillId="0" borderId="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165" fontId="42" fillId="0" borderId="20" xfId="0" applyNumberFormat="1" applyFont="1" applyBorder="1" applyAlignment="1">
      <alignment wrapText="1"/>
    </xf>
    <xf numFmtId="165" fontId="14" fillId="0" borderId="23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165" fontId="14" fillId="0" borderId="23" xfId="0" applyNumberFormat="1" applyFont="1" applyBorder="1" applyAlignment="1">
      <alignment horizontal="right"/>
    </xf>
    <xf numFmtId="0" fontId="14" fillId="0" borderId="0" xfId="0" applyFont="1" applyAlignment="1"/>
    <xf numFmtId="0" fontId="42" fillId="0" borderId="13" xfId="0" applyFont="1" applyBorder="1" applyAlignment="1">
      <alignment wrapText="1"/>
    </xf>
    <xf numFmtId="0" fontId="26" fillId="0" borderId="0" xfId="0" applyFont="1" applyAlignment="1">
      <alignment vertical="center" wrapText="1"/>
    </xf>
    <xf numFmtId="0" fontId="45" fillId="34" borderId="27" xfId="0" applyFont="1" applyFill="1" applyBorder="1"/>
    <xf numFmtId="0" fontId="0" fillId="34" borderId="28" xfId="0" applyFill="1" applyBorder="1" applyAlignment="1">
      <alignment wrapText="1"/>
    </xf>
    <xf numFmtId="164" fontId="0" fillId="34" borderId="28" xfId="0" applyNumberFormat="1" applyFill="1" applyBorder="1" applyAlignment="1">
      <alignment wrapText="1"/>
    </xf>
    <xf numFmtId="0" fontId="0" fillId="34" borderId="28" xfId="0" applyFill="1" applyBorder="1" applyAlignment="1">
      <alignment horizontal="right" wrapText="1"/>
    </xf>
    <xf numFmtId="4" fontId="0" fillId="34" borderId="28" xfId="0" applyNumberFormat="1" applyFill="1" applyBorder="1" applyAlignment="1">
      <alignment horizontal="left" wrapText="1"/>
    </xf>
    <xf numFmtId="4" fontId="0" fillId="34" borderId="28" xfId="0" applyNumberFormat="1" applyFill="1" applyBorder="1" applyAlignment="1">
      <alignment wrapText="1"/>
    </xf>
    <xf numFmtId="2" fontId="0" fillId="34" borderId="28" xfId="0" applyNumberFormat="1" applyFill="1" applyBorder="1" applyAlignment="1">
      <alignment wrapText="1"/>
    </xf>
    <xf numFmtId="0" fontId="0" fillId="34" borderId="29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164" fontId="0" fillId="34" borderId="26" xfId="0" applyNumberFormat="1" applyFill="1" applyBorder="1" applyAlignment="1">
      <alignment wrapText="1"/>
    </xf>
    <xf numFmtId="0" fontId="0" fillId="34" borderId="26" xfId="0" applyFill="1" applyBorder="1" applyAlignment="1">
      <alignment horizontal="right" wrapText="1"/>
    </xf>
    <xf numFmtId="4" fontId="0" fillId="34" borderId="26" xfId="0" applyNumberFormat="1" applyFill="1" applyBorder="1" applyAlignment="1">
      <alignment horizontal="left" wrapText="1"/>
    </xf>
    <xf numFmtId="4" fontId="0" fillId="34" borderId="26" xfId="0" applyNumberFormat="1" applyFill="1" applyBorder="1" applyAlignment="1">
      <alignment wrapText="1"/>
    </xf>
    <xf numFmtId="2" fontId="0" fillId="34" borderId="26" xfId="0" applyNumberFormat="1" applyFill="1" applyBorder="1" applyAlignment="1">
      <alignment wrapText="1"/>
    </xf>
    <xf numFmtId="0" fontId="0" fillId="34" borderId="31" xfId="0" applyFill="1" applyBorder="1" applyAlignment="1">
      <alignment wrapText="1"/>
    </xf>
    <xf numFmtId="14" fontId="0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left"/>
    </xf>
    <xf numFmtId="167" fontId="26" fillId="0" borderId="0" xfId="0" quotePrefix="1" applyNumberFormat="1" applyFont="1" applyAlignment="1">
      <alignment horizontal="center" vertical="center" wrapText="1"/>
    </xf>
    <xf numFmtId="4" fontId="44" fillId="0" borderId="16" xfId="0" applyNumberFormat="1" applyFont="1" applyBorder="1" applyAlignment="1">
      <alignment wrapText="1"/>
    </xf>
    <xf numFmtId="0" fontId="36" fillId="0" borderId="32" xfId="0" applyFont="1" applyBorder="1" applyAlignment="1" applyProtection="1">
      <alignment horizontal="center" textRotation="90" wrapText="1"/>
      <protection locked="0"/>
    </xf>
    <xf numFmtId="0" fontId="0" fillId="0" borderId="11" xfId="0" applyFont="1" applyBorder="1" applyAlignment="1">
      <alignment horizontal="center" wrapText="1"/>
    </xf>
    <xf numFmtId="0" fontId="36" fillId="0" borderId="25" xfId="0" applyFont="1" applyBorder="1" applyAlignment="1" applyProtection="1">
      <alignment horizontal="center" wrapText="1"/>
      <protection locked="0"/>
    </xf>
    <xf numFmtId="16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" fontId="26" fillId="0" borderId="11" xfId="0" applyNumberFormat="1" applyFont="1" applyBorder="1" applyAlignment="1">
      <alignment horizontal="center" wrapText="1"/>
    </xf>
    <xf numFmtId="49" fontId="50" fillId="0" borderId="25" xfId="0" applyNumberFormat="1" applyFont="1" applyBorder="1" applyAlignment="1" applyProtection="1">
      <alignment horizontal="center" textRotation="90" wrapText="1"/>
      <protection locked="0"/>
    </xf>
    <xf numFmtId="14" fontId="25" fillId="33" borderId="0" xfId="0" applyNumberFormat="1" applyFont="1" applyFill="1" applyBorder="1" applyAlignment="1">
      <alignment horizontal="center"/>
    </xf>
    <xf numFmtId="0" fontId="43" fillId="0" borderId="0" xfId="0" applyFont="1" applyAlignment="1">
      <alignment vertical="center"/>
    </xf>
    <xf numFmtId="168" fontId="26" fillId="0" borderId="0" xfId="0" applyNumberFormat="1" applyFont="1" applyAlignment="1">
      <alignment horizontal="right" vertical="center" wrapText="1"/>
    </xf>
    <xf numFmtId="2" fontId="26" fillId="0" borderId="0" xfId="0" applyNumberFormat="1" applyFont="1" applyAlignment="1">
      <alignment horizontal="center" vertical="center" wrapText="1"/>
    </xf>
    <xf numFmtId="4" fontId="27" fillId="0" borderId="0" xfId="0" applyNumberFormat="1" applyFont="1" applyBorder="1" applyAlignment="1"/>
    <xf numFmtId="0" fontId="0" fillId="0" borderId="0" xfId="0" applyFont="1" applyAlignment="1">
      <alignment vertical="center"/>
    </xf>
    <xf numFmtId="0" fontId="35" fillId="0" borderId="15" xfId="0" applyFont="1" applyBorder="1" applyAlignment="1">
      <alignment horizontal="left"/>
    </xf>
    <xf numFmtId="0" fontId="52" fillId="0" borderId="0" xfId="0" applyFont="1" applyAlignment="1">
      <alignment vertical="center"/>
    </xf>
    <xf numFmtId="4" fontId="26" fillId="0" borderId="0" xfId="0" applyNumberFormat="1" applyFont="1" applyAlignment="1">
      <alignment horizontal="left"/>
    </xf>
    <xf numFmtId="164" fontId="0" fillId="34" borderId="0" xfId="0" applyNumberFormat="1" applyFill="1" applyBorder="1" applyAlignment="1">
      <alignment wrapText="1"/>
    </xf>
    <xf numFmtId="0" fontId="0" fillId="34" borderId="0" xfId="0" applyFill="1" applyBorder="1" applyAlignment="1">
      <alignment horizontal="right" wrapText="1"/>
    </xf>
    <xf numFmtId="4" fontId="0" fillId="34" borderId="0" xfId="0" applyNumberFormat="1" applyFill="1" applyBorder="1" applyAlignment="1">
      <alignment horizontal="left" wrapText="1"/>
    </xf>
    <xf numFmtId="4" fontId="0" fillId="34" borderId="0" xfId="0" applyNumberFormat="1" applyFill="1" applyBorder="1" applyAlignment="1">
      <alignment wrapText="1"/>
    </xf>
    <xf numFmtId="2" fontId="0" fillId="34" borderId="0" xfId="0" applyNumberFormat="1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45" fillId="34" borderId="24" xfId="0" applyFont="1" applyFill="1" applyBorder="1"/>
    <xf numFmtId="0" fontId="27" fillId="34" borderId="30" xfId="0" quotePrefix="1" applyFont="1" applyFill="1" applyBorder="1" applyAlignment="1"/>
    <xf numFmtId="0" fontId="53" fillId="34" borderId="24" xfId="0" quotePrefix="1" applyFont="1" applyFill="1" applyBorder="1"/>
    <xf numFmtId="0" fontId="16" fillId="34" borderId="24" xfId="0" quotePrefix="1" applyFont="1" applyFill="1" applyBorder="1" applyAlignment="1"/>
    <xf numFmtId="164" fontId="26" fillId="0" borderId="0" xfId="0" applyNumberFormat="1" applyFont="1" applyAlignment="1">
      <alignment vertical="center" wrapText="1"/>
    </xf>
    <xf numFmtId="4" fontId="28" fillId="0" borderId="0" xfId="0" applyNumberFormat="1" applyFont="1" applyAlignment="1">
      <alignment horizontal="right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5</xdr:col>
      <xdr:colOff>587097</xdr:colOff>
      <xdr:row>51</xdr:row>
      <xdr:rowOff>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6598920"/>
          <a:ext cx="4115157" cy="1828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167640</xdr:rowOff>
    </xdr:from>
    <xdr:to>
      <xdr:col>12</xdr:col>
      <xdr:colOff>1037057</xdr:colOff>
      <xdr:row>63</xdr:row>
      <xdr:rowOff>15338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120" y="6949440"/>
          <a:ext cx="8497037" cy="1127858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97</xdr:row>
      <xdr:rowOff>91440</xdr:rowOff>
    </xdr:from>
    <xdr:to>
      <xdr:col>12</xdr:col>
      <xdr:colOff>937702</xdr:colOff>
      <xdr:row>107</xdr:row>
      <xdr:rowOff>167805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04260" y="14820900"/>
          <a:ext cx="5098222" cy="19051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10</xdr:col>
      <xdr:colOff>206331</xdr:colOff>
      <xdr:row>277</xdr:row>
      <xdr:rowOff>99195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" y="30571440"/>
          <a:ext cx="6812871" cy="15622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4</xdr:col>
      <xdr:colOff>571795</xdr:colOff>
      <xdr:row>82</xdr:row>
      <xdr:rowOff>53376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" y="14348460"/>
          <a:ext cx="3406435" cy="41913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8</xdr:col>
      <xdr:colOff>190986</xdr:colOff>
      <xdr:row>85</xdr:row>
      <xdr:rowOff>38135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4800" y="14714220"/>
          <a:ext cx="5608806" cy="40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en.net/waehrungsrechner/euro_schweizer-frank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273"/>
  <sheetViews>
    <sheetView tabSelected="1" view="pageBreakPreview" zoomScaleNormal="100" zoomScaleSheetLayoutView="100" workbookViewId="0">
      <selection activeCell="C104" sqref="C104"/>
    </sheetView>
  </sheetViews>
  <sheetFormatPr baseColWidth="10" defaultColWidth="11.46484375" defaultRowHeight="14.25" x14ac:dyDescent="0.45"/>
  <cols>
    <col min="1" max="1" width="4.46484375" style="1" customWidth="1"/>
    <col min="2" max="2" width="21.19921875" style="1" customWidth="1"/>
    <col min="3" max="3" width="10" style="1" customWidth="1"/>
    <col min="4" max="4" width="10.06640625" style="1" bestFit="1" customWidth="1"/>
    <col min="5" max="5" width="10.06640625" style="4" bestFit="1" customWidth="1"/>
    <col min="6" max="6" width="10.46484375" style="4" bestFit="1" customWidth="1"/>
    <col min="7" max="7" width="9.06640625" style="95" bestFit="1" customWidth="1"/>
    <col min="8" max="8" width="8" style="126" bestFit="1" customWidth="1"/>
    <col min="9" max="9" width="9.46484375" style="1" customWidth="1"/>
    <col min="10" max="10" width="7.9296875" style="5" customWidth="1"/>
    <col min="11" max="11" width="6.19921875" style="6" bestFit="1" customWidth="1"/>
    <col min="12" max="12" width="6.19921875" style="5" bestFit="1" customWidth="1"/>
    <col min="13" max="13" width="20.19921875" style="1" customWidth="1"/>
    <col min="14" max="14" width="18.19921875" style="5" customWidth="1"/>
    <col min="15" max="15" width="12.59765625" style="5" customWidth="1"/>
    <col min="16" max="16" width="18.06640625" style="5" customWidth="1"/>
    <col min="17" max="17" width="8.06640625" style="6" customWidth="1"/>
    <col min="18" max="18" width="7.9296875" style="6" bestFit="1" customWidth="1"/>
    <col min="19" max="19" width="9.06640625" style="6" bestFit="1" customWidth="1"/>
    <col min="20" max="20" width="14.46484375" style="6" bestFit="1" customWidth="1"/>
    <col min="21" max="21" width="8.46484375" style="5" bestFit="1" customWidth="1"/>
    <col min="22" max="22" width="8.06640625" style="5" bestFit="1" customWidth="1"/>
    <col min="23" max="23" width="8.06640625" style="3" bestFit="1" customWidth="1"/>
    <col min="24" max="16384" width="11.46484375" style="1"/>
  </cols>
  <sheetData>
    <row r="1" spans="1:14" ht="18" thickBot="1" x14ac:dyDescent="0.55000000000000004">
      <c r="A1" s="46" t="s">
        <v>78</v>
      </c>
      <c r="C1"/>
      <c r="D1"/>
      <c r="E1"/>
      <c r="F1" s="96" t="s">
        <v>73</v>
      </c>
      <c r="G1" s="202" t="s">
        <v>74</v>
      </c>
      <c r="H1" s="125"/>
      <c r="I1" s="97"/>
      <c r="J1" s="10" t="s">
        <v>32</v>
      </c>
      <c r="K1" s="56"/>
      <c r="L1" s="47" t="s">
        <v>2</v>
      </c>
      <c r="N1" s="89" t="s">
        <v>129</v>
      </c>
    </row>
    <row r="2" spans="1:14" x14ac:dyDescent="0.45">
      <c r="A2"/>
      <c r="B2"/>
      <c r="C2"/>
      <c r="D2"/>
      <c r="E2"/>
      <c r="J2" s="10" t="s">
        <v>29</v>
      </c>
      <c r="K2" s="56"/>
      <c r="L2" s="47"/>
    </row>
    <row r="3" spans="1:14" x14ac:dyDescent="0.45">
      <c r="A3"/>
      <c r="B3" s="41" t="s">
        <v>3</v>
      </c>
      <c r="C3"/>
      <c r="D3"/>
      <c r="E3"/>
      <c r="F3"/>
      <c r="G3" s="109"/>
      <c r="H3" s="12"/>
      <c r="I3"/>
      <c r="J3"/>
    </row>
    <row r="4" spans="1:14" x14ac:dyDescent="0.45">
      <c r="A4"/>
      <c r="B4"/>
      <c r="C4"/>
      <c r="D4"/>
      <c r="E4"/>
      <c r="F4"/>
      <c r="G4" s="109"/>
      <c r="H4" s="12"/>
      <c r="I4"/>
      <c r="J4"/>
    </row>
    <row r="5" spans="1:14" x14ac:dyDescent="0.45">
      <c r="A5" s="40"/>
      <c r="B5" s="11" t="s">
        <v>4</v>
      </c>
      <c r="C5" s="12"/>
      <c r="D5"/>
      <c r="E5" s="1"/>
      <c r="F5"/>
      <c r="G5" s="109"/>
      <c r="H5" s="127"/>
      <c r="I5"/>
      <c r="J5"/>
    </row>
    <row r="6" spans="1:14" x14ac:dyDescent="0.45">
      <c r="A6" s="14"/>
      <c r="B6" s="11" t="s">
        <v>5</v>
      </c>
      <c r="C6" s="12"/>
      <c r="D6"/>
      <c r="E6" s="1"/>
      <c r="F6"/>
      <c r="G6" s="109"/>
      <c r="H6" s="127"/>
      <c r="I6"/>
      <c r="J6"/>
    </row>
    <row r="7" spans="1:14" x14ac:dyDescent="0.45">
      <c r="A7" s="14"/>
      <c r="B7" s="11" t="s">
        <v>6</v>
      </c>
      <c r="C7" s="12"/>
      <c r="D7"/>
      <c r="E7" s="1"/>
      <c r="F7"/>
      <c r="G7" s="109"/>
      <c r="H7" s="127"/>
      <c r="I7"/>
      <c r="J7"/>
    </row>
    <row r="8" spans="1:14" x14ac:dyDescent="0.45">
      <c r="A8" s="14"/>
      <c r="B8" s="11" t="s">
        <v>7</v>
      </c>
      <c r="C8" s="12"/>
      <c r="D8"/>
      <c r="E8" s="1"/>
      <c r="F8"/>
      <c r="G8" s="109"/>
      <c r="H8" s="127"/>
      <c r="I8"/>
      <c r="J8"/>
    </row>
    <row r="9" spans="1:14" x14ac:dyDescent="0.45">
      <c r="A9" s="14"/>
      <c r="B9" s="11" t="s">
        <v>8</v>
      </c>
      <c r="C9" s="12"/>
      <c r="D9"/>
      <c r="E9" s="1"/>
      <c r="F9"/>
      <c r="G9" s="109"/>
      <c r="H9" s="127"/>
      <c r="I9"/>
      <c r="J9"/>
    </row>
    <row r="10" spans="1:14" x14ac:dyDescent="0.45">
      <c r="A10" s="14"/>
      <c r="B10" s="11" t="s">
        <v>9</v>
      </c>
      <c r="C10" s="12"/>
      <c r="D10"/>
      <c r="E10" s="1"/>
      <c r="F10"/>
      <c r="G10" s="109"/>
      <c r="H10" s="127"/>
      <c r="I10"/>
      <c r="J10"/>
    </row>
    <row r="11" spans="1:14" x14ac:dyDescent="0.45">
      <c r="A11" s="14"/>
      <c r="B11" s="11" t="s">
        <v>36</v>
      </c>
      <c r="C11" s="12"/>
      <c r="D11"/>
      <c r="E11" s="1"/>
      <c r="F11"/>
      <c r="G11" s="109"/>
      <c r="H11" s="127"/>
      <c r="I11"/>
      <c r="J11"/>
    </row>
    <row r="12" spans="1:14" x14ac:dyDescent="0.45">
      <c r="A12" s="14"/>
      <c r="B12" s="11" t="s">
        <v>10</v>
      </c>
      <c r="C12" s="12"/>
      <c r="D12"/>
      <c r="E12" s="1"/>
      <c r="F12"/>
      <c r="G12" s="109"/>
      <c r="H12" s="127"/>
      <c r="I12"/>
      <c r="J12"/>
    </row>
    <row r="13" spans="1:14" x14ac:dyDescent="0.45">
      <c r="A13" s="14"/>
      <c r="B13" s="11"/>
      <c r="C13" s="12"/>
      <c r="D13"/>
      <c r="E13" s="1"/>
      <c r="F13"/>
      <c r="G13" s="109"/>
      <c r="H13" s="127"/>
      <c r="I13"/>
      <c r="J13"/>
    </row>
    <row r="14" spans="1:14" x14ac:dyDescent="0.45">
      <c r="A14" s="14"/>
      <c r="B14" s="41" t="s">
        <v>11</v>
      </c>
      <c r="C14" s="12"/>
      <c r="D14"/>
      <c r="E14" s="1"/>
      <c r="F14"/>
      <c r="G14" s="109"/>
      <c r="H14" s="127"/>
      <c r="I14"/>
      <c r="J14"/>
    </row>
    <row r="15" spans="1:14" x14ac:dyDescent="0.45">
      <c r="A15" s="14"/>
      <c r="B15" s="11"/>
      <c r="C15" s="12"/>
      <c r="D15"/>
      <c r="E15" s="1"/>
      <c r="F15"/>
      <c r="G15" s="109"/>
      <c r="H15" s="127"/>
      <c r="I15"/>
      <c r="J15"/>
    </row>
    <row r="16" spans="1:14" x14ac:dyDescent="0.45">
      <c r="A16" s="40"/>
      <c r="B16" s="15" t="s">
        <v>12</v>
      </c>
      <c r="C16" s="12"/>
      <c r="D16"/>
      <c r="E16" s="1"/>
      <c r="F16"/>
      <c r="G16" s="109"/>
      <c r="H16" s="127"/>
      <c r="I16"/>
      <c r="J16"/>
    </row>
    <row r="17" spans="1:13" x14ac:dyDescent="0.45">
      <c r="A17" s="16"/>
      <c r="B17" s="15" t="s">
        <v>23</v>
      </c>
      <c r="C17" s="12"/>
      <c r="D17"/>
      <c r="E17" s="1"/>
      <c r="F17"/>
      <c r="G17" s="109"/>
      <c r="H17" s="127"/>
      <c r="I17"/>
      <c r="J17"/>
    </row>
    <row r="18" spans="1:13" x14ac:dyDescent="0.45">
      <c r="A18" s="16"/>
      <c r="B18" s="11" t="s">
        <v>24</v>
      </c>
      <c r="C18" s="12"/>
      <c r="D18"/>
      <c r="E18" s="1"/>
      <c r="F18"/>
      <c r="G18" s="109"/>
      <c r="H18" s="127"/>
      <c r="I18"/>
      <c r="J18"/>
    </row>
    <row r="19" spans="1:13" x14ac:dyDescent="0.45">
      <c r="A19" s="16"/>
      <c r="B19" s="11" t="s">
        <v>13</v>
      </c>
      <c r="C19" s="12"/>
      <c r="D19"/>
      <c r="E19" s="1"/>
      <c r="F19"/>
      <c r="G19" s="109"/>
      <c r="H19" s="127"/>
      <c r="I19"/>
      <c r="J19"/>
    </row>
    <row r="20" spans="1:13" x14ac:dyDescent="0.45">
      <c r="A20"/>
      <c r="B20" s="11" t="s">
        <v>8</v>
      </c>
      <c r="C20" s="12"/>
      <c r="D20"/>
      <c r="E20" s="1"/>
      <c r="F20"/>
      <c r="G20" s="109"/>
      <c r="H20" s="127"/>
      <c r="I20"/>
      <c r="J20"/>
    </row>
    <row r="21" spans="1:13" x14ac:dyDescent="0.45">
      <c r="A21"/>
      <c r="B21" s="11" t="s">
        <v>9</v>
      </c>
      <c r="C21" s="12"/>
      <c r="D21"/>
      <c r="E21" s="1"/>
      <c r="F21"/>
      <c r="G21" s="109"/>
      <c r="H21" s="127"/>
      <c r="I21"/>
      <c r="J21"/>
    </row>
    <row r="22" spans="1:13" x14ac:dyDescent="0.45">
      <c r="A22"/>
      <c r="B22" s="11" t="s">
        <v>60</v>
      </c>
      <c r="C22" s="12"/>
      <c r="D22"/>
      <c r="E22" s="1"/>
      <c r="F22"/>
      <c r="G22" s="109"/>
      <c r="H22" s="127"/>
      <c r="I22"/>
      <c r="J22"/>
    </row>
    <row r="23" spans="1:13" x14ac:dyDescent="0.45">
      <c r="A23"/>
      <c r="B23" s="11" t="s">
        <v>80</v>
      </c>
      <c r="C23" s="12"/>
      <c r="D23"/>
      <c r="E23" s="1"/>
      <c r="F23"/>
      <c r="G23" s="109"/>
      <c r="H23" s="127"/>
      <c r="I23"/>
      <c r="J23"/>
    </row>
    <row r="24" spans="1:13" x14ac:dyDescent="0.45">
      <c r="A24"/>
      <c r="C24" s="12"/>
      <c r="D24"/>
      <c r="E24" s="1"/>
      <c r="F24"/>
      <c r="G24" s="109"/>
      <c r="H24" s="127"/>
      <c r="I24"/>
      <c r="J24"/>
    </row>
    <row r="25" spans="1:13" x14ac:dyDescent="0.45">
      <c r="A25"/>
      <c r="B25" s="45" t="s">
        <v>62</v>
      </c>
      <c r="C25" s="12"/>
      <c r="D25"/>
      <c r="E25"/>
      <c r="F25" s="1"/>
      <c r="H25" s="12"/>
      <c r="I25"/>
      <c r="J25" s="13"/>
      <c r="K25"/>
      <c r="L25"/>
      <c r="M25"/>
    </row>
    <row r="26" spans="1:13" x14ac:dyDescent="0.45">
      <c r="A26"/>
      <c r="B26" s="45" t="s">
        <v>63</v>
      </c>
      <c r="C26" s="12"/>
      <c r="D26"/>
      <c r="E26"/>
      <c r="F26" s="1"/>
      <c r="H26" s="12"/>
      <c r="I26"/>
      <c r="J26" s="13"/>
      <c r="K26"/>
      <c r="L26"/>
      <c r="M26"/>
    </row>
    <row r="27" spans="1:13" x14ac:dyDescent="0.45">
      <c r="A27"/>
      <c r="B27" s="45" t="s">
        <v>64</v>
      </c>
      <c r="C27" s="12"/>
      <c r="D27"/>
      <c r="E27"/>
      <c r="F27" s="1"/>
      <c r="H27" s="12"/>
      <c r="I27"/>
      <c r="J27" s="13"/>
      <c r="K27"/>
      <c r="L27"/>
      <c r="M27"/>
    </row>
    <row r="28" spans="1:13" x14ac:dyDescent="0.45">
      <c r="A28"/>
      <c r="B28" s="45" t="s">
        <v>65</v>
      </c>
      <c r="C28" s="12"/>
      <c r="D28"/>
      <c r="E28"/>
      <c r="F28" s="1"/>
      <c r="H28" s="12"/>
      <c r="I28"/>
      <c r="J28" s="13"/>
      <c r="K28"/>
      <c r="L28"/>
      <c r="M28"/>
    </row>
    <row r="29" spans="1:13" x14ac:dyDescent="0.45">
      <c r="A29"/>
      <c r="C29" s="12"/>
      <c r="D29"/>
      <c r="E29" s="1"/>
      <c r="F29"/>
      <c r="G29" s="109"/>
      <c r="H29" s="127"/>
      <c r="I29"/>
      <c r="J29"/>
    </row>
    <row r="30" spans="1:13" x14ac:dyDescent="0.45">
      <c r="A30"/>
      <c r="B30" s="86" t="s">
        <v>59</v>
      </c>
      <c r="C30" s="12"/>
      <c r="D30"/>
      <c r="E30"/>
      <c r="F30" s="1"/>
      <c r="H30" s="12"/>
      <c r="I30"/>
      <c r="J30" s="13"/>
      <c r="K30"/>
      <c r="L30"/>
      <c r="M30"/>
    </row>
    <row r="31" spans="1:13" x14ac:dyDescent="0.45">
      <c r="A31"/>
      <c r="B31" s="87" t="s">
        <v>67</v>
      </c>
      <c r="C31" s="12"/>
      <c r="D31"/>
      <c r="E31"/>
      <c r="F31" s="1"/>
      <c r="H31" s="12"/>
      <c r="I31"/>
      <c r="J31" s="13"/>
      <c r="K31"/>
      <c r="L31"/>
      <c r="M31"/>
    </row>
    <row r="32" spans="1:13" x14ac:dyDescent="0.45">
      <c r="A32"/>
      <c r="B32" s="17" t="s">
        <v>68</v>
      </c>
      <c r="C32" s="12"/>
      <c r="D32"/>
      <c r="E32"/>
      <c r="F32" s="1"/>
      <c r="H32" s="12"/>
      <c r="I32"/>
      <c r="J32" s="13"/>
      <c r="K32"/>
      <c r="L32"/>
      <c r="M32"/>
    </row>
    <row r="33" spans="1:13" x14ac:dyDescent="0.45">
      <c r="A33"/>
      <c r="B33" s="17" t="s">
        <v>69</v>
      </c>
      <c r="C33" s="12"/>
      <c r="D33"/>
      <c r="E33"/>
      <c r="F33" s="1"/>
      <c r="H33" s="12"/>
      <c r="I33"/>
      <c r="J33" s="13"/>
      <c r="K33"/>
      <c r="L33"/>
      <c r="M33"/>
    </row>
    <row r="34" spans="1:13" x14ac:dyDescent="0.45">
      <c r="A34"/>
      <c r="B34" s="17" t="s">
        <v>66</v>
      </c>
      <c r="C34" s="12"/>
      <c r="D34"/>
      <c r="E34"/>
      <c r="F34" s="1"/>
      <c r="H34" s="12"/>
      <c r="I34"/>
      <c r="J34" s="13"/>
      <c r="K34"/>
      <c r="L34"/>
      <c r="M34"/>
    </row>
    <row r="35" spans="1:13" x14ac:dyDescent="0.45">
      <c r="A35"/>
      <c r="B35" s="11" t="s">
        <v>108</v>
      </c>
      <c r="C35" s="12"/>
      <c r="D35"/>
      <c r="E35"/>
      <c r="F35" s="1"/>
      <c r="H35" s="12"/>
      <c r="I35"/>
      <c r="J35" s="13"/>
      <c r="K35"/>
    </row>
    <row r="36" spans="1:13" x14ac:dyDescent="0.45">
      <c r="A36"/>
      <c r="B36" s="11"/>
      <c r="C36" s="12"/>
      <c r="D36"/>
      <c r="E36"/>
      <c r="F36" s="1"/>
      <c r="H36" s="12"/>
      <c r="I36"/>
      <c r="J36" s="13"/>
      <c r="K36"/>
    </row>
    <row r="37" spans="1:13" x14ac:dyDescent="0.45">
      <c r="A37"/>
      <c r="B37" s="11" t="s">
        <v>14</v>
      </c>
      <c r="C37" s="12"/>
      <c r="D37"/>
      <c r="E37" s="1"/>
      <c r="F37"/>
      <c r="G37" s="109"/>
      <c r="H37" s="127"/>
      <c r="I37"/>
      <c r="J37"/>
    </row>
    <row r="38" spans="1:13" x14ac:dyDescent="0.45">
      <c r="A38"/>
      <c r="B38" s="11" t="s">
        <v>15</v>
      </c>
      <c r="C38" s="12"/>
      <c r="D38"/>
      <c r="E38" s="1"/>
      <c r="F38"/>
      <c r="G38" s="109"/>
      <c r="H38" s="127"/>
      <c r="I38"/>
      <c r="J38"/>
    </row>
    <row r="39" spans="1:13" ht="9.6999999999999993" customHeight="1" x14ac:dyDescent="0.45">
      <c r="A39"/>
      <c r="B39" s="11"/>
      <c r="C39" s="12"/>
      <c r="D39"/>
      <c r="E39" s="1"/>
      <c r="F39"/>
      <c r="G39" s="109"/>
      <c r="H39" s="127"/>
      <c r="I39"/>
      <c r="J39"/>
    </row>
    <row r="40" spans="1:13" x14ac:dyDescent="0.45">
      <c r="A40"/>
      <c r="B40" s="11" t="s">
        <v>109</v>
      </c>
      <c r="C40" s="12"/>
      <c r="D40"/>
      <c r="E40" s="1"/>
      <c r="F40"/>
      <c r="G40" s="109"/>
      <c r="H40" s="127"/>
      <c r="I40"/>
      <c r="J40"/>
    </row>
    <row r="41" spans="1:13" ht="9" customHeight="1" x14ac:dyDescent="0.45">
      <c r="A41"/>
      <c r="B41" s="11"/>
      <c r="C41" s="12"/>
      <c r="D41"/>
      <c r="E41" s="1"/>
      <c r="F41"/>
      <c r="G41" s="109"/>
      <c r="H41" s="127"/>
      <c r="I41"/>
      <c r="J41"/>
    </row>
    <row r="42" spans="1:13" x14ac:dyDescent="0.45">
      <c r="A42"/>
      <c r="B42" s="17" t="s">
        <v>16</v>
      </c>
      <c r="C42" s="18" t="s">
        <v>17</v>
      </c>
      <c r="D42"/>
      <c r="E42" s="6">
        <v>1</v>
      </c>
      <c r="F42" t="s">
        <v>28</v>
      </c>
      <c r="G42" s="109"/>
      <c r="H42" s="127"/>
      <c r="I42"/>
      <c r="J42"/>
    </row>
    <row r="43" spans="1:13" x14ac:dyDescent="0.45">
      <c r="A43"/>
      <c r="B43" s="17" t="s">
        <v>16</v>
      </c>
      <c r="C43" s="18" t="s">
        <v>18</v>
      </c>
      <c r="D43"/>
      <c r="E43" s="6">
        <v>2</v>
      </c>
      <c r="F43"/>
      <c r="G43" s="109"/>
      <c r="H43" s="127"/>
      <c r="I43"/>
      <c r="J43"/>
    </row>
    <row r="44" spans="1:13" x14ac:dyDescent="0.45">
      <c r="A44"/>
      <c r="B44" s="17" t="s">
        <v>16</v>
      </c>
      <c r="C44" s="18" t="s">
        <v>19</v>
      </c>
      <c r="D44"/>
      <c r="E44" s="6">
        <v>3</v>
      </c>
      <c r="F44"/>
      <c r="G44" s="109"/>
      <c r="H44" s="127"/>
      <c r="I44"/>
      <c r="J44"/>
    </row>
    <row r="45" spans="1:13" x14ac:dyDescent="0.45">
      <c r="A45"/>
      <c r="B45" s="82" t="s">
        <v>27</v>
      </c>
      <c r="C45" s="83"/>
      <c r="D45" s="84"/>
      <c r="E45" s="85">
        <f>SUM(E42:E44)</f>
        <v>6</v>
      </c>
      <c r="F45"/>
      <c r="G45" s="109"/>
      <c r="H45" s="127"/>
      <c r="I45"/>
      <c r="J45"/>
    </row>
    <row r="46" spans="1:13" ht="8.4499999999999993" customHeight="1" x14ac:dyDescent="0.45">
      <c r="A46"/>
      <c r="B46" s="30"/>
      <c r="C46" s="31"/>
      <c r="D46" s="32"/>
      <c r="E46" s="33"/>
      <c r="F46"/>
      <c r="G46" s="109"/>
      <c r="H46" s="127"/>
      <c r="I46"/>
      <c r="J46"/>
    </row>
    <row r="47" spans="1:13" x14ac:dyDescent="0.45">
      <c r="A47"/>
      <c r="B47" s="17" t="s">
        <v>81</v>
      </c>
      <c r="C47" s="12"/>
      <c r="D47"/>
      <c r="E47" s="1"/>
      <c r="F47"/>
      <c r="G47" s="109"/>
      <c r="H47" s="127"/>
      <c r="I47"/>
      <c r="J47"/>
    </row>
    <row r="48" spans="1:13" x14ac:dyDescent="0.45">
      <c r="A48"/>
      <c r="B48" s="11"/>
      <c r="C48" s="12"/>
      <c r="D48"/>
      <c r="E48" s="1"/>
      <c r="F48"/>
      <c r="G48" s="109"/>
      <c r="H48" s="127"/>
      <c r="I48"/>
      <c r="J48"/>
    </row>
    <row r="49" spans="1:13" x14ac:dyDescent="0.45">
      <c r="A49"/>
      <c r="B49" s="49" t="s">
        <v>110</v>
      </c>
      <c r="C49" s="50"/>
      <c r="D49" s="51"/>
      <c r="E49" s="52"/>
      <c r="F49" s="51"/>
      <c r="G49" s="110"/>
      <c r="H49" s="128"/>
      <c r="I49" s="51"/>
      <c r="J49" s="51"/>
      <c r="K49" s="53"/>
      <c r="L49" s="54"/>
      <c r="M49" s="52"/>
    </row>
    <row r="50" spans="1:13" x14ac:dyDescent="0.45">
      <c r="A50"/>
      <c r="B50" s="11"/>
      <c r="C50" s="12"/>
      <c r="D50"/>
      <c r="E50" s="1"/>
      <c r="F50"/>
      <c r="G50" s="109"/>
      <c r="H50" s="127"/>
      <c r="I50"/>
      <c r="J50"/>
    </row>
    <row r="51" spans="1:13" x14ac:dyDescent="0.45">
      <c r="A51"/>
      <c r="B51" s="11"/>
      <c r="C51" s="12"/>
      <c r="D51"/>
      <c r="E51" s="1"/>
      <c r="F51"/>
      <c r="G51" s="109"/>
      <c r="H51" s="127"/>
      <c r="I51"/>
      <c r="J51"/>
    </row>
    <row r="52" spans="1:13" x14ac:dyDescent="0.45">
      <c r="A52"/>
      <c r="B52" s="11"/>
      <c r="C52" s="12"/>
      <c r="D52"/>
      <c r="E52" s="1"/>
      <c r="F52"/>
      <c r="G52" s="109"/>
      <c r="H52" s="127"/>
      <c r="I52"/>
      <c r="J52"/>
    </row>
    <row r="53" spans="1:13" x14ac:dyDescent="0.45">
      <c r="A53"/>
      <c r="B53" s="49" t="s">
        <v>116</v>
      </c>
      <c r="C53" s="50"/>
      <c r="D53" s="51"/>
      <c r="E53" s="52"/>
      <c r="F53" s="51"/>
      <c r="G53" s="110"/>
      <c r="H53" s="128"/>
      <c r="I53" s="51"/>
      <c r="J53" s="51"/>
      <c r="K53" s="53"/>
      <c r="L53" s="54"/>
      <c r="M53" s="52"/>
    </row>
    <row r="54" spans="1:13" x14ac:dyDescent="0.45">
      <c r="A54"/>
      <c r="B54" s="11" t="s">
        <v>117</v>
      </c>
      <c r="C54" s="12"/>
      <c r="D54"/>
      <c r="E54" s="1"/>
      <c r="F54"/>
      <c r="G54" s="109"/>
      <c r="H54" s="127"/>
      <c r="I54"/>
      <c r="J54"/>
    </row>
    <row r="55" spans="1:13" x14ac:dyDescent="0.45">
      <c r="A55"/>
      <c r="B55" s="11"/>
      <c r="C55" s="12"/>
      <c r="D55"/>
      <c r="E55" s="1"/>
      <c r="F55"/>
      <c r="G55" s="109"/>
      <c r="H55" s="127"/>
      <c r="I55"/>
      <c r="J55"/>
    </row>
    <row r="56" spans="1:13" x14ac:dyDescent="0.45">
      <c r="A56"/>
      <c r="B56" s="11" t="s">
        <v>118</v>
      </c>
      <c r="C56" s="12"/>
      <c r="D56"/>
      <c r="E56" s="1"/>
      <c r="F56"/>
      <c r="G56" s="109"/>
      <c r="H56" s="127"/>
      <c r="I56"/>
      <c r="J56"/>
    </row>
    <row r="57" spans="1:13" x14ac:dyDescent="0.45">
      <c r="A57"/>
      <c r="B57" s="11"/>
      <c r="C57" s="12"/>
      <c r="D57"/>
      <c r="E57" s="1"/>
      <c r="F57"/>
      <c r="G57" s="109"/>
      <c r="H57" s="127"/>
      <c r="I57"/>
      <c r="J57"/>
    </row>
    <row r="58" spans="1:13" x14ac:dyDescent="0.45">
      <c r="A58"/>
      <c r="B58" s="11"/>
      <c r="C58" s="12"/>
      <c r="D58"/>
      <c r="E58" s="1"/>
      <c r="F58"/>
      <c r="G58" s="109"/>
      <c r="H58" s="127"/>
      <c r="I58"/>
      <c r="J58"/>
    </row>
    <row r="59" spans="1:13" x14ac:dyDescent="0.45">
      <c r="A59"/>
      <c r="B59" s="11"/>
      <c r="C59" s="12"/>
      <c r="D59"/>
      <c r="E59" s="1"/>
      <c r="F59"/>
      <c r="G59" s="109"/>
      <c r="H59" s="127"/>
      <c r="I59"/>
      <c r="J59"/>
    </row>
    <row r="60" spans="1:13" x14ac:dyDescent="0.45">
      <c r="A60"/>
      <c r="B60" s="11"/>
      <c r="C60" s="12"/>
      <c r="D60"/>
      <c r="E60" s="1"/>
      <c r="F60"/>
      <c r="G60" s="109"/>
      <c r="H60" s="127"/>
      <c r="I60"/>
      <c r="J60"/>
    </row>
    <row r="61" spans="1:13" x14ac:dyDescent="0.45">
      <c r="A61"/>
      <c r="B61" s="11"/>
      <c r="C61" s="12"/>
      <c r="D61"/>
      <c r="E61" s="1"/>
      <c r="F61"/>
      <c r="G61" s="109"/>
      <c r="H61" s="127"/>
      <c r="I61"/>
      <c r="J61"/>
    </row>
    <row r="62" spans="1:13" x14ac:dyDescent="0.45">
      <c r="A62"/>
      <c r="B62" s="11"/>
      <c r="C62" s="12"/>
      <c r="D62"/>
      <c r="E62" s="1"/>
      <c r="F62"/>
      <c r="G62" s="109"/>
      <c r="H62" s="127"/>
      <c r="I62"/>
      <c r="J62"/>
    </row>
    <row r="63" spans="1:13" x14ac:dyDescent="0.45">
      <c r="A63"/>
      <c r="B63" s="11"/>
      <c r="C63" s="12"/>
      <c r="D63"/>
      <c r="E63" s="1"/>
      <c r="F63"/>
      <c r="G63" s="109"/>
      <c r="H63" s="127"/>
      <c r="I63"/>
      <c r="J63"/>
    </row>
    <row r="64" spans="1:13" x14ac:dyDescent="0.45">
      <c r="A64"/>
      <c r="B64" s="11"/>
      <c r="C64" s="12"/>
      <c r="D64"/>
      <c r="E64" s="1"/>
      <c r="F64"/>
      <c r="G64" s="109"/>
      <c r="H64" s="127"/>
      <c r="I64"/>
      <c r="J64"/>
    </row>
    <row r="65" spans="1:12" x14ac:dyDescent="0.45">
      <c r="A65"/>
      <c r="B65" s="24" t="s">
        <v>39</v>
      </c>
      <c r="C65" s="25"/>
      <c r="D65" s="26"/>
      <c r="E65" s="27"/>
      <c r="F65" s="26"/>
      <c r="G65" s="111"/>
      <c r="H65" s="129"/>
      <c r="I65" s="26"/>
      <c r="J65" s="26"/>
      <c r="K65" s="28"/>
      <c r="L65" s="29"/>
    </row>
    <row r="66" spans="1:12" x14ac:dyDescent="0.45">
      <c r="A66"/>
      <c r="B66" s="24" t="s">
        <v>37</v>
      </c>
      <c r="C66" s="25"/>
      <c r="D66" s="26"/>
      <c r="E66" s="27"/>
      <c r="F66" s="26"/>
      <c r="G66" s="111"/>
      <c r="H66" s="129"/>
      <c r="I66" s="26"/>
      <c r="J66" s="26"/>
      <c r="K66" s="28"/>
      <c r="L66" s="29"/>
    </row>
    <row r="67" spans="1:12" x14ac:dyDescent="0.45">
      <c r="A67"/>
      <c r="B67" s="24"/>
      <c r="C67" s="25"/>
      <c r="D67" s="26"/>
      <c r="E67" s="27"/>
      <c r="F67" s="26"/>
      <c r="G67" s="111"/>
      <c r="H67" s="129"/>
      <c r="I67" s="26"/>
      <c r="J67" s="26"/>
      <c r="K67" s="28"/>
      <c r="L67" s="29"/>
    </row>
    <row r="68" spans="1:12" x14ac:dyDescent="0.45">
      <c r="A68"/>
      <c r="B68" s="45" t="s">
        <v>38</v>
      </c>
      <c r="C68" s="12"/>
      <c r="D68"/>
      <c r="E68" s="1"/>
      <c r="F68"/>
      <c r="G68" s="109"/>
      <c r="H68" s="127"/>
      <c r="I68"/>
      <c r="J68"/>
    </row>
    <row r="69" spans="1:12" ht="4.8" customHeight="1" x14ac:dyDescent="0.45">
      <c r="A69"/>
      <c r="B69" s="11"/>
      <c r="C69" s="12"/>
      <c r="D69"/>
      <c r="E69" s="1"/>
      <c r="F69"/>
      <c r="G69" s="109"/>
      <c r="H69" s="127"/>
      <c r="I69"/>
      <c r="J69"/>
    </row>
    <row r="70" spans="1:12" x14ac:dyDescent="0.45">
      <c r="A70"/>
      <c r="B70" s="11" t="s">
        <v>54</v>
      </c>
      <c r="C70" s="12"/>
      <c r="D70"/>
      <c r="E70" s="1"/>
      <c r="F70"/>
      <c r="G70" s="109"/>
      <c r="H70" s="127"/>
      <c r="I70"/>
      <c r="J70"/>
    </row>
    <row r="71" spans="1:12" x14ac:dyDescent="0.45">
      <c r="A71"/>
      <c r="B71" s="11" t="s">
        <v>111</v>
      </c>
      <c r="C71" s="12"/>
      <c r="D71"/>
      <c r="E71" s="1"/>
      <c r="F71"/>
      <c r="G71" s="109"/>
      <c r="H71" s="127"/>
      <c r="I71"/>
      <c r="J71"/>
    </row>
    <row r="72" spans="1:12" x14ac:dyDescent="0.45">
      <c r="A72"/>
      <c r="B72" s="11" t="s">
        <v>82</v>
      </c>
      <c r="C72" s="12"/>
      <c r="D72"/>
      <c r="E72" s="1"/>
      <c r="F72"/>
      <c r="G72" s="109"/>
      <c r="H72" s="127"/>
      <c r="I72"/>
      <c r="J72"/>
    </row>
    <row r="73" spans="1:12" x14ac:dyDescent="0.45">
      <c r="A73"/>
      <c r="B73" s="11" t="s">
        <v>112</v>
      </c>
      <c r="C73" s="12"/>
      <c r="D73"/>
      <c r="E73" s="1"/>
      <c r="F73"/>
      <c r="G73" s="109"/>
      <c r="H73" s="127"/>
      <c r="I73"/>
      <c r="J73"/>
    </row>
    <row r="74" spans="1:12" x14ac:dyDescent="0.45">
      <c r="A74"/>
      <c r="B74" s="11"/>
      <c r="C74" s="12"/>
      <c r="D74"/>
      <c r="E74" s="1"/>
      <c r="F74"/>
      <c r="G74" s="109"/>
      <c r="H74" s="127"/>
      <c r="I74"/>
      <c r="J74"/>
    </row>
    <row r="75" spans="1:12" x14ac:dyDescent="0.45">
      <c r="A75"/>
      <c r="B75" s="100" t="s">
        <v>79</v>
      </c>
      <c r="C75" s="101"/>
      <c r="D75" s="102"/>
      <c r="E75" s="103"/>
      <c r="F75" s="102"/>
      <c r="G75" s="112"/>
      <c r="H75" s="130"/>
      <c r="I75" s="102"/>
      <c r="J75"/>
    </row>
    <row r="76" spans="1:12" x14ac:dyDescent="0.45">
      <c r="A76"/>
      <c r="B76" s="11"/>
      <c r="C76" s="12"/>
      <c r="D76"/>
      <c r="E76" s="1"/>
      <c r="F76"/>
      <c r="G76" s="109"/>
      <c r="H76" s="127"/>
      <c r="I76"/>
      <c r="J76"/>
    </row>
    <row r="77" spans="1:12" x14ac:dyDescent="0.45">
      <c r="A77"/>
      <c r="B77" s="11" t="s">
        <v>128</v>
      </c>
      <c r="C77" s="12"/>
      <c r="D77"/>
      <c r="E77" s="1"/>
      <c r="F77"/>
      <c r="G77" s="109"/>
      <c r="H77" s="127"/>
      <c r="I77"/>
      <c r="J77"/>
    </row>
    <row r="78" spans="1:12" x14ac:dyDescent="0.45">
      <c r="A78"/>
      <c r="B78" s="11"/>
      <c r="C78" s="12"/>
      <c r="D78"/>
      <c r="E78" s="1"/>
      <c r="F78"/>
      <c r="G78" s="109"/>
      <c r="H78" s="127"/>
      <c r="I78"/>
      <c r="J78"/>
    </row>
    <row r="79" spans="1:12" x14ac:dyDescent="0.45">
      <c r="A79"/>
      <c r="B79" s="11" t="s">
        <v>83</v>
      </c>
      <c r="C79" s="12"/>
      <c r="D79"/>
      <c r="E79" s="1"/>
      <c r="F79"/>
      <c r="G79" s="109"/>
      <c r="H79" s="127"/>
      <c r="I79"/>
      <c r="J79"/>
    </row>
    <row r="80" spans="1:12" x14ac:dyDescent="0.45">
      <c r="A80"/>
      <c r="B80" s="11"/>
      <c r="C80" s="12"/>
      <c r="D80"/>
      <c r="E80" s="1"/>
      <c r="F80"/>
      <c r="G80" s="109"/>
      <c r="H80" s="127"/>
      <c r="I80"/>
      <c r="J80"/>
    </row>
    <row r="81" spans="1:10" x14ac:dyDescent="0.45">
      <c r="A81"/>
      <c r="B81" s="11"/>
      <c r="C81" s="12"/>
      <c r="D81"/>
      <c r="E81" s="1"/>
      <c r="F81"/>
      <c r="G81" s="109"/>
      <c r="H81" s="127"/>
      <c r="I81"/>
      <c r="J81"/>
    </row>
    <row r="82" spans="1:10" x14ac:dyDescent="0.45">
      <c r="A82"/>
      <c r="B82" s="11"/>
      <c r="C82" s="12"/>
      <c r="D82"/>
      <c r="E82" s="1"/>
      <c r="F82"/>
      <c r="G82" s="109"/>
      <c r="H82" s="127"/>
      <c r="I82"/>
      <c r="J82"/>
    </row>
    <row r="83" spans="1:10" x14ac:dyDescent="0.45">
      <c r="A83"/>
      <c r="B83" s="11"/>
      <c r="C83" s="12"/>
      <c r="D83"/>
      <c r="E83" s="1"/>
      <c r="F83"/>
      <c r="G83" s="109"/>
      <c r="H83" s="127"/>
      <c r="I83"/>
      <c r="J83"/>
    </row>
    <row r="84" spans="1:10" x14ac:dyDescent="0.45">
      <c r="A84"/>
      <c r="B84" s="11"/>
      <c r="C84" s="12"/>
      <c r="D84"/>
      <c r="E84" s="1"/>
      <c r="F84"/>
      <c r="G84" s="109"/>
      <c r="H84" s="127"/>
      <c r="I84"/>
      <c r="J84"/>
    </row>
    <row r="85" spans="1:10" x14ac:dyDescent="0.45">
      <c r="A85"/>
      <c r="B85" s="11"/>
      <c r="C85" s="12"/>
      <c r="D85"/>
      <c r="E85" s="1"/>
      <c r="F85"/>
      <c r="G85" s="109"/>
      <c r="H85" s="127"/>
      <c r="I85"/>
      <c r="J85"/>
    </row>
    <row r="86" spans="1:10" x14ac:dyDescent="0.45">
      <c r="A86"/>
      <c r="B86" s="11"/>
      <c r="C86" s="12"/>
      <c r="D86"/>
      <c r="E86" s="1"/>
      <c r="F86"/>
      <c r="G86" s="109"/>
      <c r="H86" s="127"/>
      <c r="I86"/>
      <c r="J86"/>
    </row>
    <row r="87" spans="1:10" x14ac:dyDescent="0.45">
      <c r="A87"/>
      <c r="B87" s="11" t="s">
        <v>113</v>
      </c>
      <c r="C87" s="12"/>
      <c r="D87"/>
      <c r="E87" s="1"/>
      <c r="F87"/>
      <c r="G87" s="109"/>
      <c r="H87" s="127"/>
      <c r="I87"/>
      <c r="J87"/>
    </row>
    <row r="88" spans="1:10" x14ac:dyDescent="0.45">
      <c r="A88"/>
      <c r="B88" s="11" t="s">
        <v>88</v>
      </c>
      <c r="C88" s="12"/>
      <c r="D88"/>
      <c r="E88" s="1"/>
      <c r="F88"/>
      <c r="G88" s="109"/>
      <c r="H88" s="127"/>
      <c r="I88"/>
      <c r="J88"/>
    </row>
    <row r="89" spans="1:10" x14ac:dyDescent="0.45">
      <c r="A89"/>
      <c r="B89" s="11"/>
      <c r="C89" s="12"/>
      <c r="D89"/>
      <c r="E89" s="1"/>
      <c r="F89"/>
      <c r="G89" s="109"/>
      <c r="H89" s="127"/>
      <c r="I89"/>
      <c r="J89"/>
    </row>
    <row r="90" spans="1:10" x14ac:dyDescent="0.45">
      <c r="A90"/>
      <c r="B90" s="11"/>
      <c r="C90" s="12"/>
      <c r="D90"/>
      <c r="E90" s="1"/>
      <c r="F90"/>
      <c r="G90" s="109"/>
      <c r="H90" s="127"/>
      <c r="I90"/>
      <c r="J90"/>
    </row>
    <row r="91" spans="1:10" x14ac:dyDescent="0.45">
      <c r="A91"/>
      <c r="B91" s="19" t="s">
        <v>20</v>
      </c>
      <c r="C91" s="12"/>
      <c r="D91"/>
      <c r="E91" s="1"/>
      <c r="F91"/>
      <c r="G91" s="109"/>
      <c r="H91" s="127"/>
      <c r="I91"/>
      <c r="J91"/>
    </row>
    <row r="92" spans="1:10" x14ac:dyDescent="0.45">
      <c r="A92"/>
      <c r="B92" s="11"/>
      <c r="C92" s="12"/>
      <c r="D92"/>
      <c r="E92" s="1"/>
      <c r="F92"/>
      <c r="G92" s="109"/>
      <c r="H92" s="127"/>
      <c r="I92"/>
      <c r="J92"/>
    </row>
    <row r="93" spans="1:10" x14ac:dyDescent="0.45">
      <c r="A93"/>
      <c r="B93" s="11" t="s">
        <v>34</v>
      </c>
      <c r="C93" s="12"/>
      <c r="D93"/>
      <c r="E93" s="1"/>
      <c r="F93"/>
      <c r="G93" s="109"/>
      <c r="H93" s="131" t="s">
        <v>35</v>
      </c>
      <c r="J93"/>
    </row>
    <row r="94" spans="1:10" x14ac:dyDescent="0.45">
      <c r="A94"/>
      <c r="B94" s="11" t="s">
        <v>33</v>
      </c>
      <c r="C94" s="12"/>
      <c r="D94"/>
      <c r="E94" s="1"/>
      <c r="F94"/>
      <c r="G94" s="109"/>
      <c r="H94" s="127"/>
      <c r="I94"/>
      <c r="J94"/>
    </row>
    <row r="95" spans="1:10" x14ac:dyDescent="0.45">
      <c r="A95"/>
      <c r="B95" s="11" t="s">
        <v>89</v>
      </c>
      <c r="C95" s="12"/>
      <c r="D95"/>
      <c r="E95" s="1"/>
      <c r="F95"/>
      <c r="G95" s="109"/>
      <c r="H95" s="127"/>
      <c r="I95"/>
      <c r="J95"/>
    </row>
    <row r="96" spans="1:10" x14ac:dyDescent="0.45">
      <c r="A96"/>
      <c r="B96" s="11" t="s">
        <v>105</v>
      </c>
      <c r="C96" s="12"/>
      <c r="D96"/>
      <c r="E96" s="1"/>
      <c r="F96"/>
      <c r="G96" s="109"/>
      <c r="H96" s="127"/>
      <c r="I96"/>
      <c r="J96"/>
    </row>
    <row r="97" spans="1:10" x14ac:dyDescent="0.45">
      <c r="A97"/>
      <c r="B97" s="11" t="s">
        <v>90</v>
      </c>
      <c r="C97" s="12"/>
      <c r="D97"/>
      <c r="E97" s="1"/>
      <c r="F97"/>
      <c r="G97" s="109"/>
      <c r="H97" s="127"/>
      <c r="I97"/>
      <c r="J97"/>
    </row>
    <row r="98" spans="1:10" x14ac:dyDescent="0.45">
      <c r="A98"/>
      <c r="B98" s="11"/>
      <c r="C98" s="12"/>
      <c r="D98"/>
      <c r="E98" s="1"/>
      <c r="F98"/>
      <c r="G98" s="109"/>
      <c r="H98" s="127"/>
      <c r="I98"/>
      <c r="J98"/>
    </row>
    <row r="99" spans="1:10" x14ac:dyDescent="0.45">
      <c r="A99"/>
      <c r="B99" s="20" t="s">
        <v>21</v>
      </c>
      <c r="C99" s="12"/>
      <c r="D99"/>
      <c r="E99" s="1"/>
      <c r="F99"/>
      <c r="G99" s="109"/>
      <c r="H99" s="127"/>
      <c r="I99"/>
      <c r="J99"/>
    </row>
    <row r="100" spans="1:10" x14ac:dyDescent="0.45">
      <c r="A100"/>
      <c r="B100" s="21">
        <v>2026</v>
      </c>
      <c r="C100" s="144" t="s">
        <v>74</v>
      </c>
      <c r="D100" s="15" t="s">
        <v>22</v>
      </c>
      <c r="E100"/>
      <c r="F100"/>
      <c r="G100" s="109"/>
      <c r="H100" s="127"/>
      <c r="I100"/>
      <c r="J100"/>
    </row>
    <row r="101" spans="1:10" x14ac:dyDescent="0.45">
      <c r="A101"/>
      <c r="B101" s="21">
        <v>2025</v>
      </c>
      <c r="C101" s="144" t="s">
        <v>74</v>
      </c>
      <c r="D101" s="15" t="s">
        <v>22</v>
      </c>
      <c r="E101"/>
      <c r="F101"/>
      <c r="G101" s="109"/>
      <c r="H101" s="127"/>
      <c r="I101"/>
      <c r="J101"/>
    </row>
    <row r="102" spans="1:10" x14ac:dyDescent="0.45">
      <c r="A102"/>
      <c r="B102" s="21">
        <v>2024</v>
      </c>
      <c r="C102" s="144" t="s">
        <v>74</v>
      </c>
      <c r="D102" s="15" t="s">
        <v>22</v>
      </c>
      <c r="E102"/>
      <c r="F102"/>
      <c r="G102" s="109"/>
      <c r="H102" s="127"/>
      <c r="I102"/>
      <c r="J102"/>
    </row>
    <row r="103" spans="1:10" x14ac:dyDescent="0.45">
      <c r="A103"/>
      <c r="B103" s="21">
        <v>2023</v>
      </c>
      <c r="C103" s="144">
        <v>1.0249999999999999</v>
      </c>
      <c r="D103" s="15" t="s">
        <v>22</v>
      </c>
      <c r="E103"/>
      <c r="F103"/>
      <c r="G103" s="109"/>
      <c r="H103" s="127"/>
      <c r="I103"/>
      <c r="J103"/>
    </row>
    <row r="104" spans="1:10" x14ac:dyDescent="0.45">
      <c r="A104"/>
      <c r="B104" s="21">
        <v>2022</v>
      </c>
      <c r="C104" s="144">
        <v>0.99</v>
      </c>
      <c r="D104" s="15" t="s">
        <v>22</v>
      </c>
      <c r="E104"/>
      <c r="F104"/>
      <c r="G104" s="109"/>
      <c r="H104" s="127"/>
      <c r="I104"/>
      <c r="J104"/>
    </row>
    <row r="105" spans="1:10" x14ac:dyDescent="0.45">
      <c r="A105"/>
      <c r="B105" s="21">
        <v>2021</v>
      </c>
      <c r="C105" s="144">
        <v>0.92</v>
      </c>
      <c r="D105" s="15" t="s">
        <v>22</v>
      </c>
      <c r="E105"/>
      <c r="F105"/>
      <c r="G105" s="109"/>
      <c r="H105" s="127"/>
      <c r="I105"/>
      <c r="J105"/>
    </row>
    <row r="106" spans="1:10" x14ac:dyDescent="0.45">
      <c r="A106"/>
      <c r="B106" s="21">
        <v>2020</v>
      </c>
      <c r="C106" s="155">
        <v>0.93</v>
      </c>
      <c r="D106" s="15" t="s">
        <v>22</v>
      </c>
      <c r="E106"/>
      <c r="F106"/>
      <c r="G106" s="109"/>
      <c r="H106" s="127"/>
      <c r="I106"/>
      <c r="J106"/>
    </row>
    <row r="107" spans="1:10" x14ac:dyDescent="0.45">
      <c r="A107"/>
      <c r="B107" s="21">
        <v>2019</v>
      </c>
      <c r="C107" s="155">
        <v>0.89500000000000002</v>
      </c>
      <c r="D107" s="15" t="s">
        <v>22</v>
      </c>
      <c r="E107"/>
      <c r="F107"/>
      <c r="G107" s="109"/>
      <c r="H107" s="127"/>
      <c r="I107"/>
      <c r="J107"/>
    </row>
    <row r="108" spans="1:10" x14ac:dyDescent="0.45">
      <c r="A108"/>
      <c r="B108" s="21">
        <v>2018</v>
      </c>
      <c r="C108" s="155">
        <v>0.86499999999999999</v>
      </c>
      <c r="D108" s="15" t="s">
        <v>22</v>
      </c>
      <c r="E108"/>
      <c r="F108"/>
      <c r="G108" s="109"/>
      <c r="H108" s="127"/>
      <c r="I108"/>
      <c r="J108"/>
    </row>
    <row r="109" spans="1:10" x14ac:dyDescent="0.45">
      <c r="A109"/>
      <c r="B109" s="21">
        <v>2017</v>
      </c>
      <c r="C109" s="155">
        <v>0.89500000000000002</v>
      </c>
      <c r="D109" s="15" t="s">
        <v>22</v>
      </c>
      <c r="E109"/>
      <c r="F109"/>
      <c r="G109" s="109"/>
      <c r="H109" s="127"/>
      <c r="I109"/>
      <c r="J109"/>
    </row>
    <row r="110" spans="1:10" x14ac:dyDescent="0.45">
      <c r="A110"/>
      <c r="B110" s="21">
        <v>2016</v>
      </c>
      <c r="C110" s="155">
        <v>0.91500000000000004</v>
      </c>
      <c r="D110" s="15" t="s">
        <v>22</v>
      </c>
      <c r="E110"/>
      <c r="F110"/>
      <c r="G110" s="109"/>
      <c r="H110" s="127"/>
      <c r="I110"/>
      <c r="J110"/>
    </row>
    <row r="111" spans="1:10" x14ac:dyDescent="0.45">
      <c r="A111"/>
      <c r="B111" s="21">
        <v>2015</v>
      </c>
      <c r="C111" s="155">
        <v>0.93500000000000005</v>
      </c>
      <c r="D111" s="15" t="s">
        <v>22</v>
      </c>
      <c r="E111"/>
      <c r="F111"/>
      <c r="G111" s="109"/>
      <c r="H111" s="127"/>
      <c r="I111"/>
      <c r="J111"/>
    </row>
    <row r="112" spans="1:10" x14ac:dyDescent="0.45">
      <c r="A112"/>
      <c r="B112" s="21">
        <v>2014</v>
      </c>
      <c r="C112" s="155">
        <f>82/100</f>
        <v>0.82</v>
      </c>
      <c r="D112" s="15" t="s">
        <v>22</v>
      </c>
      <c r="E112"/>
      <c r="F112" s="1"/>
      <c r="G112" s="109"/>
      <c r="H112" s="127"/>
      <c r="I112" s="15"/>
      <c r="J112"/>
    </row>
    <row r="113" spans="1:13" x14ac:dyDescent="0.45">
      <c r="A113"/>
      <c r="B113" s="22">
        <v>2013</v>
      </c>
      <c r="C113" s="156">
        <f>81/100</f>
        <v>0.81</v>
      </c>
      <c r="D113" s="15" t="s">
        <v>22</v>
      </c>
      <c r="E113"/>
      <c r="F113" s="1"/>
      <c r="G113" s="109"/>
      <c r="H113" s="127"/>
      <c r="I113"/>
      <c r="J113"/>
    </row>
    <row r="114" spans="1:13" x14ac:dyDescent="0.45">
      <c r="A114"/>
      <c r="B114" s="22">
        <v>2012</v>
      </c>
      <c r="C114" s="156">
        <f>82.5/100</f>
        <v>0.82499999999999996</v>
      </c>
      <c r="D114" s="15" t="s">
        <v>22</v>
      </c>
      <c r="E114"/>
      <c r="F114" s="1"/>
      <c r="G114" s="109"/>
      <c r="H114" s="127"/>
      <c r="I114"/>
      <c r="J114"/>
    </row>
    <row r="115" spans="1:13" x14ac:dyDescent="0.45">
      <c r="A115"/>
      <c r="B115" s="22">
        <v>2011</v>
      </c>
      <c r="C115" s="156">
        <f>81/100</f>
        <v>0.81</v>
      </c>
      <c r="D115" s="15" t="s">
        <v>22</v>
      </c>
      <c r="E115"/>
      <c r="F115" s="1"/>
      <c r="G115" s="109"/>
      <c r="H115" s="127"/>
      <c r="I115"/>
      <c r="J115"/>
    </row>
    <row r="116" spans="1:13" x14ac:dyDescent="0.45">
      <c r="A116"/>
      <c r="B116" s="22">
        <v>2010</v>
      </c>
      <c r="C116" s="156">
        <f>72/100</f>
        <v>0.72</v>
      </c>
      <c r="D116" s="15" t="s">
        <v>22</v>
      </c>
      <c r="E116"/>
      <c r="F116" s="1"/>
      <c r="G116" s="109"/>
      <c r="H116" s="127"/>
      <c r="I116"/>
      <c r="J116"/>
    </row>
    <row r="117" spans="1:13" x14ac:dyDescent="0.45">
      <c r="A117"/>
      <c r="B117" s="22">
        <v>2009</v>
      </c>
      <c r="C117" s="156">
        <f>66/100</f>
        <v>0.66</v>
      </c>
      <c r="D117" s="15" t="s">
        <v>22</v>
      </c>
      <c r="E117"/>
      <c r="F117" s="1"/>
      <c r="G117" s="109"/>
      <c r="H117" s="127"/>
      <c r="I117"/>
      <c r="J117"/>
    </row>
    <row r="118" spans="1:13" x14ac:dyDescent="0.45">
      <c r="A118"/>
      <c r="B118" s="22">
        <v>2008</v>
      </c>
      <c r="C118" s="156">
        <f>63/100</f>
        <v>0.63</v>
      </c>
      <c r="D118" s="15" t="s">
        <v>22</v>
      </c>
      <c r="E118"/>
      <c r="G118" s="109"/>
      <c r="H118" s="127"/>
      <c r="I118"/>
      <c r="J118"/>
    </row>
    <row r="119" spans="1:13" x14ac:dyDescent="0.45">
      <c r="A119"/>
      <c r="B119" s="23">
        <v>2007</v>
      </c>
      <c r="C119" s="156">
        <f>60.5/100</f>
        <v>0.60499999999999998</v>
      </c>
      <c r="D119" s="15" t="s">
        <v>22</v>
      </c>
      <c r="E119"/>
      <c r="F119" s="11" t="s">
        <v>70</v>
      </c>
      <c r="G119" s="113"/>
      <c r="H119" s="12"/>
      <c r="I119"/>
      <c r="J119" s="6"/>
      <c r="K119" s="5"/>
      <c r="L119" s="1"/>
      <c r="M119" s="5"/>
    </row>
    <row r="120" spans="1:13" x14ac:dyDescent="0.45">
      <c r="A120"/>
      <c r="B120" s="23">
        <v>2006</v>
      </c>
      <c r="C120" s="156">
        <f>63.5/100</f>
        <v>0.63500000000000001</v>
      </c>
      <c r="D120" s="15" t="s">
        <v>22</v>
      </c>
      <c r="E120"/>
      <c r="F120" t="s">
        <v>61</v>
      </c>
      <c r="G120" s="113"/>
      <c r="H120" s="12"/>
      <c r="I120"/>
      <c r="J120" s="6"/>
      <c r="K120" s="5"/>
      <c r="L120" s="1"/>
      <c r="M120" s="5"/>
    </row>
    <row r="121" spans="1:13" x14ac:dyDescent="0.45">
      <c r="A121"/>
      <c r="B121" s="22">
        <v>2005</v>
      </c>
      <c r="C121" s="156">
        <f>64.5/100</f>
        <v>0.64500000000000002</v>
      </c>
      <c r="D121" s="15" t="s">
        <v>22</v>
      </c>
      <c r="E121"/>
      <c r="F121" s="15" t="s">
        <v>71</v>
      </c>
      <c r="G121" s="113"/>
      <c r="H121" s="12"/>
      <c r="I121"/>
      <c r="J121" s="6"/>
      <c r="K121" s="5"/>
      <c r="L121" s="1"/>
      <c r="M121" s="5"/>
    </row>
    <row r="122" spans="1:13" x14ac:dyDescent="0.45">
      <c r="A122"/>
      <c r="B122" s="22">
        <v>2004</v>
      </c>
      <c r="C122" s="156">
        <f>65/100</f>
        <v>0.65</v>
      </c>
      <c r="D122" s="15" t="s">
        <v>22</v>
      </c>
      <c r="E122"/>
      <c r="F122" s="15" t="s">
        <v>72</v>
      </c>
      <c r="G122" s="113"/>
      <c r="H122" s="12"/>
      <c r="I122"/>
      <c r="J122" s="6"/>
      <c r="K122" s="5"/>
      <c r="L122" s="1"/>
      <c r="M122" s="5"/>
    </row>
    <row r="123" spans="1:13" x14ac:dyDescent="0.45">
      <c r="A123"/>
      <c r="B123" s="21">
        <v>2003</v>
      </c>
      <c r="C123" s="156">
        <f>65.5/100</f>
        <v>0.65500000000000003</v>
      </c>
      <c r="D123" s="15" t="s">
        <v>22</v>
      </c>
      <c r="E123"/>
      <c r="F123" s="1"/>
      <c r="G123" s="109"/>
      <c r="H123" s="132"/>
      <c r="I123" s="13"/>
      <c r="J123"/>
      <c r="K123"/>
      <c r="L123"/>
      <c r="M123" s="95"/>
    </row>
    <row r="124" spans="1:13" x14ac:dyDescent="0.45">
      <c r="A124"/>
      <c r="B124" s="21">
        <v>2002</v>
      </c>
      <c r="C124" s="156">
        <f>68/100</f>
        <v>0.68</v>
      </c>
      <c r="D124" s="15" t="s">
        <v>22</v>
      </c>
      <c r="E124"/>
      <c r="F124" s="92" t="s">
        <v>55</v>
      </c>
      <c r="G124" s="109"/>
      <c r="H124" s="132"/>
      <c r="I124" s="13"/>
      <c r="J124"/>
      <c r="K124"/>
      <c r="L124"/>
      <c r="M124" s="95"/>
    </row>
    <row r="125" spans="1:13" x14ac:dyDescent="0.45">
      <c r="A125"/>
      <c r="B125" s="21">
        <v>2001</v>
      </c>
      <c r="C125" s="156">
        <f>128/1.95583/100</f>
        <v>0.6544536079311597</v>
      </c>
      <c r="D125" s="15" t="s">
        <v>22</v>
      </c>
      <c r="E125"/>
      <c r="F125" s="92"/>
      <c r="G125" s="114"/>
      <c r="H125" s="127"/>
      <c r="I125"/>
      <c r="J125"/>
    </row>
    <row r="126" spans="1:13" ht="14.65" thickBot="1" x14ac:dyDescent="0.5"/>
    <row r="127" spans="1:13" x14ac:dyDescent="0.45">
      <c r="A127" s="168" t="s">
        <v>119</v>
      </c>
      <c r="B127" s="169"/>
      <c r="C127" s="169"/>
      <c r="D127" s="169"/>
      <c r="E127" s="170"/>
      <c r="F127" s="170"/>
      <c r="G127" s="171"/>
      <c r="H127" s="172"/>
      <c r="I127" s="169"/>
      <c r="J127" s="173"/>
      <c r="K127" s="174"/>
      <c r="L127" s="173"/>
      <c r="M127" s="175"/>
    </row>
    <row r="128" spans="1:13" x14ac:dyDescent="0.45">
      <c r="A128" s="211" t="s">
        <v>120</v>
      </c>
      <c r="B128" s="104"/>
      <c r="C128" s="104"/>
      <c r="D128" s="104"/>
      <c r="E128" s="205"/>
      <c r="F128" s="205"/>
      <c r="G128" s="206"/>
      <c r="H128" s="207"/>
      <c r="I128" s="104"/>
      <c r="J128" s="208"/>
      <c r="K128" s="209"/>
      <c r="L128" s="208"/>
      <c r="M128" s="210"/>
    </row>
    <row r="129" spans="1:23" x14ac:dyDescent="0.45">
      <c r="A129" s="213" t="s">
        <v>126</v>
      </c>
      <c r="B129" s="104"/>
      <c r="C129" s="104"/>
      <c r="D129" s="104"/>
      <c r="E129" s="205"/>
      <c r="F129" s="205"/>
      <c r="G129" s="206"/>
      <c r="H129" s="207"/>
      <c r="I129" s="104"/>
      <c r="J129" s="208"/>
      <c r="K129" s="209"/>
      <c r="L129" s="208"/>
      <c r="M129" s="210"/>
    </row>
    <row r="130" spans="1:23" x14ac:dyDescent="0.45">
      <c r="A130" s="214" t="s">
        <v>127</v>
      </c>
      <c r="B130" s="104"/>
      <c r="C130" s="104"/>
      <c r="D130" s="104"/>
      <c r="E130" s="205"/>
      <c r="F130" s="205"/>
      <c r="G130" s="206"/>
      <c r="H130" s="207"/>
      <c r="I130" s="104"/>
      <c r="J130" s="208"/>
      <c r="K130" s="209"/>
      <c r="L130" s="208"/>
      <c r="M130" s="210"/>
    </row>
    <row r="131" spans="1:23" ht="14.65" thickBot="1" x14ac:dyDescent="0.5">
      <c r="A131" s="212" t="s">
        <v>125</v>
      </c>
      <c r="B131" s="176"/>
      <c r="C131" s="176"/>
      <c r="D131" s="176"/>
      <c r="E131" s="177"/>
      <c r="F131" s="177"/>
      <c r="G131" s="178"/>
      <c r="H131" s="179"/>
      <c r="I131" s="176"/>
      <c r="J131" s="180"/>
      <c r="K131" s="181"/>
      <c r="L131" s="180"/>
      <c r="M131" s="182"/>
    </row>
    <row r="132" spans="1:23" x14ac:dyDescent="0.45">
      <c r="A132" s="92"/>
    </row>
    <row r="133" spans="1:23" ht="17.649999999999999" x14ac:dyDescent="0.5">
      <c r="A133" s="46" t="s">
        <v>1</v>
      </c>
      <c r="C133"/>
      <c r="D133"/>
      <c r="E133"/>
      <c r="F133" s="55"/>
      <c r="G133" s="115"/>
      <c r="H133" s="133"/>
      <c r="I133" s="63"/>
      <c r="K133" s="79"/>
      <c r="L133" s="80"/>
      <c r="M133" s="81"/>
      <c r="N133" s="80"/>
      <c r="O133" s="80"/>
    </row>
    <row r="134" spans="1:23" x14ac:dyDescent="0.45">
      <c r="B134"/>
      <c r="C134"/>
      <c r="D134"/>
      <c r="E134"/>
      <c r="F134" s="55"/>
      <c r="G134" s="115"/>
      <c r="H134" s="157" t="s">
        <v>91</v>
      </c>
      <c r="I134" s="63"/>
    </row>
    <row r="135" spans="1:23" ht="15.4" x14ac:dyDescent="0.45">
      <c r="A135" s="99" t="s">
        <v>75</v>
      </c>
      <c r="B135"/>
      <c r="C135" s="105" t="s">
        <v>87</v>
      </c>
      <c r="D135" s="106"/>
      <c r="E135" s="107"/>
      <c r="F135" s="108"/>
      <c r="G135" s="115"/>
      <c r="H135" s="134" t="s">
        <v>121</v>
      </c>
      <c r="I135" s="98"/>
    </row>
    <row r="136" spans="1:23" ht="15.4" x14ac:dyDescent="0.45">
      <c r="A136" s="99" t="s">
        <v>76</v>
      </c>
      <c r="B136"/>
      <c r="C136" s="105" t="s">
        <v>87</v>
      </c>
      <c r="D136" s="106"/>
      <c r="E136" s="107"/>
      <c r="F136" s="108"/>
      <c r="H136" s="204" t="s">
        <v>122</v>
      </c>
      <c r="J136" s="35"/>
    </row>
    <row r="137" spans="1:23" ht="15.75" thickBot="1" x14ac:dyDescent="0.5">
      <c r="A137" s="99" t="s">
        <v>77</v>
      </c>
      <c r="B137"/>
      <c r="C137" s="105" t="str">
        <f>G1</f>
        <v>?</v>
      </c>
      <c r="D137" s="106"/>
      <c r="E137" s="107"/>
      <c r="F137" s="108"/>
      <c r="H137" s="204" t="s">
        <v>123</v>
      </c>
      <c r="J137" s="35"/>
    </row>
    <row r="138" spans="1:23" ht="14.65" thickBot="1" x14ac:dyDescent="0.5">
      <c r="D138" s="142" t="s">
        <v>84</v>
      </c>
      <c r="E138" s="145" t="s">
        <v>85</v>
      </c>
      <c r="F138" s="15" t="s">
        <v>86</v>
      </c>
      <c r="H138" s="204" t="s">
        <v>124</v>
      </c>
      <c r="O138" s="59"/>
      <c r="P138" s="59"/>
      <c r="Q138" s="33"/>
      <c r="R138" s="33"/>
      <c r="S138" s="33"/>
      <c r="T138" s="33"/>
    </row>
    <row r="139" spans="1:23" x14ac:dyDescent="0.45">
      <c r="D139" s="142"/>
      <c r="E139" s="196"/>
      <c r="F139" s="15"/>
      <c r="H139" s="184" t="s">
        <v>92</v>
      </c>
      <c r="O139" s="59"/>
      <c r="P139" s="59"/>
      <c r="Q139" s="33"/>
      <c r="R139" s="33"/>
      <c r="S139" s="33"/>
      <c r="T139" s="33"/>
    </row>
    <row r="140" spans="1:23" x14ac:dyDescent="0.45">
      <c r="D140" s="142"/>
      <c r="E140" s="196"/>
      <c r="F140" s="15"/>
      <c r="H140" s="184"/>
      <c r="O140" s="59"/>
      <c r="P140" s="59"/>
      <c r="Q140" s="33"/>
      <c r="R140" s="33"/>
      <c r="S140" s="33"/>
      <c r="T140" s="33"/>
    </row>
    <row r="141" spans="1:23" ht="14.65" thickBot="1" x14ac:dyDescent="0.5">
      <c r="A141" s="188" t="s">
        <v>94</v>
      </c>
      <c r="B141" s="188" t="s">
        <v>95</v>
      </c>
      <c r="C141" s="188" t="s">
        <v>96</v>
      </c>
      <c r="D141" s="188" t="s">
        <v>97</v>
      </c>
      <c r="E141" s="190" t="s">
        <v>98</v>
      </c>
      <c r="F141" s="192" t="s">
        <v>99</v>
      </c>
      <c r="G141" s="193" t="s">
        <v>100</v>
      </c>
      <c r="H141" s="194" t="s">
        <v>101</v>
      </c>
      <c r="I141" s="193" t="s">
        <v>102</v>
      </c>
      <c r="J141" s="191" t="s">
        <v>103</v>
      </c>
      <c r="O141" s="146"/>
      <c r="P141" s="147"/>
      <c r="Q141" s="148"/>
      <c r="R141" s="104"/>
      <c r="S141" s="148"/>
      <c r="T141" s="33"/>
    </row>
    <row r="142" spans="1:23" s="7" customFormat="1" ht="141.75" thickBot="1" x14ac:dyDescent="0.55000000000000004">
      <c r="A142" s="187" t="s">
        <v>40</v>
      </c>
      <c r="B142" s="189" t="s">
        <v>41</v>
      </c>
      <c r="C142" s="143" t="s">
        <v>42</v>
      </c>
      <c r="D142" s="143" t="s">
        <v>25</v>
      </c>
      <c r="E142" s="143" t="s">
        <v>26</v>
      </c>
      <c r="F142" s="195" t="s">
        <v>43</v>
      </c>
      <c r="G142" s="195" t="s">
        <v>44</v>
      </c>
      <c r="H142" s="195" t="s">
        <v>45</v>
      </c>
      <c r="I142" s="195" t="s">
        <v>104</v>
      </c>
      <c r="J142" s="143" t="s">
        <v>46</v>
      </c>
      <c r="K142" s="57" t="s">
        <v>48</v>
      </c>
      <c r="L142" s="67" t="s">
        <v>49</v>
      </c>
      <c r="M142" s="88" t="s">
        <v>50</v>
      </c>
      <c r="Q142" s="64"/>
      <c r="R142" s="44"/>
      <c r="S142" s="8"/>
      <c r="T142" s="9"/>
    </row>
    <row r="143" spans="1:23" s="7" customFormat="1" x14ac:dyDescent="0.45">
      <c r="A143" s="203" t="str">
        <f>IF(B144="PA-25S-ROG-2..Beispiel","Die 3 Beipieltransaktionen unten bitte überschreiben, nicht jedoch die roten Felder","")</f>
        <v>Die 3 Beipieltransaktionen unten bitte überschreiben, nicht jedoch die roten Felder</v>
      </c>
      <c r="B143" s="197"/>
      <c r="C143" s="197"/>
      <c r="D143" s="183"/>
      <c r="E143" s="183"/>
      <c r="F143" s="167"/>
      <c r="G143" s="198"/>
      <c r="H143" s="199"/>
      <c r="I143" s="185"/>
      <c r="J143" s="158"/>
      <c r="K143" s="93"/>
      <c r="L143" s="94"/>
      <c r="M143" s="90"/>
      <c r="Q143" s="64"/>
      <c r="R143" s="44"/>
      <c r="S143" s="8"/>
      <c r="T143" s="9"/>
    </row>
    <row r="144" spans="1:23" x14ac:dyDescent="0.45">
      <c r="A144" s="197" t="s">
        <v>47</v>
      </c>
      <c r="B144" s="197" t="s">
        <v>107</v>
      </c>
      <c r="C144" s="197" t="s">
        <v>115</v>
      </c>
      <c r="D144" s="183">
        <v>39890</v>
      </c>
      <c r="E144" s="183">
        <v>41849</v>
      </c>
      <c r="F144" s="215">
        <v>0.85299999999999998</v>
      </c>
      <c r="G144" s="198">
        <v>146.52600000000001</v>
      </c>
      <c r="H144" s="199">
        <v>266.5</v>
      </c>
      <c r="I144" s="185" t="s">
        <v>93</v>
      </c>
      <c r="J144" s="158" t="s">
        <v>0</v>
      </c>
      <c r="K144" s="93">
        <f>VLOOKUP(YEAR(D144),$B$100:$C$125,2,FALSE)</f>
        <v>0.66</v>
      </c>
      <c r="L144" s="94">
        <f>VLOOKUP(YEAR(E144),$B$100:$C$125,2,FALSE)</f>
        <v>0.82</v>
      </c>
      <c r="M144" s="90">
        <f>((H144*L144)-(G144*K144))*F144</f>
        <v>103.91488251999999</v>
      </c>
      <c r="N144" s="117"/>
      <c r="O144" s="136"/>
      <c r="P144" s="117"/>
      <c r="Q144" s="66"/>
      <c r="R144" s="65"/>
      <c r="S144" s="5"/>
      <c r="T144" s="3"/>
      <c r="U144" s="1"/>
      <c r="V144" s="1"/>
      <c r="W144" s="1"/>
    </row>
    <row r="145" spans="1:23" x14ac:dyDescent="0.45">
      <c r="A145" s="197" t="s">
        <v>47</v>
      </c>
      <c r="B145" s="197" t="s">
        <v>107</v>
      </c>
      <c r="C145" s="197" t="s">
        <v>115</v>
      </c>
      <c r="D145" s="183">
        <v>39951</v>
      </c>
      <c r="E145" s="183">
        <v>41849</v>
      </c>
      <c r="F145" s="215">
        <v>0.86099999999999999</v>
      </c>
      <c r="G145" s="198">
        <v>145.119</v>
      </c>
      <c r="H145" s="199">
        <v>266.5</v>
      </c>
      <c r="I145" s="185" t="s">
        <v>93</v>
      </c>
      <c r="J145" s="158" t="s">
        <v>0</v>
      </c>
      <c r="K145" s="93">
        <f t="shared" ref="K145:K208" si="0">VLOOKUP(YEAR(D145),$B$100:$C$125,2,FALSE)</f>
        <v>0.66</v>
      </c>
      <c r="L145" s="94">
        <f t="shared" ref="L145:L208" si="1">VLOOKUP(YEAR(E145),$B$100:$C$125,2,FALSE)</f>
        <v>0.82</v>
      </c>
      <c r="M145" s="90">
        <f>((H145*L145)-(G145*K145))*F145</f>
        <v>105.68900705999999</v>
      </c>
      <c r="N145" s="117"/>
      <c r="O145" s="136"/>
      <c r="P145" s="117"/>
      <c r="Q145" s="66"/>
      <c r="R145" s="65"/>
      <c r="S145" s="5"/>
      <c r="T145" s="3"/>
      <c r="U145" s="1"/>
      <c r="V145" s="1"/>
      <c r="W145" s="1"/>
    </row>
    <row r="146" spans="1:23" x14ac:dyDescent="0.45">
      <c r="A146" s="197" t="s">
        <v>47</v>
      </c>
      <c r="B146" s="197" t="s">
        <v>107</v>
      </c>
      <c r="C146" s="197" t="s">
        <v>115</v>
      </c>
      <c r="D146" s="183">
        <v>40043</v>
      </c>
      <c r="E146" s="183">
        <v>41849</v>
      </c>
      <c r="F146" s="215">
        <v>0.75600000000000001</v>
      </c>
      <c r="G146" s="198">
        <v>165.399</v>
      </c>
      <c r="H146" s="199">
        <v>266.5</v>
      </c>
      <c r="I146" s="185" t="s">
        <v>93</v>
      </c>
      <c r="J146" s="158" t="s">
        <v>0</v>
      </c>
      <c r="K146" s="93">
        <f t="shared" si="0"/>
        <v>0.66</v>
      </c>
      <c r="L146" s="94">
        <f t="shared" si="1"/>
        <v>0.82</v>
      </c>
      <c r="M146" s="90">
        <f>((H146*L146)-(G146*K146))*F146</f>
        <v>82.681194959999999</v>
      </c>
      <c r="N146" s="117"/>
      <c r="O146" s="136"/>
      <c r="P146" s="117"/>
      <c r="Q146" s="66"/>
      <c r="R146" s="65"/>
      <c r="S146" s="5"/>
      <c r="T146" s="3"/>
      <c r="U146" s="1"/>
      <c r="V146" s="1"/>
      <c r="W146" s="1"/>
    </row>
    <row r="147" spans="1:23" x14ac:dyDescent="0.45">
      <c r="A147" s="197"/>
      <c r="B147" s="197"/>
      <c r="C147" s="197"/>
      <c r="D147" s="183"/>
      <c r="E147" s="183"/>
      <c r="F147" s="215"/>
      <c r="G147" s="198"/>
      <c r="H147" s="199"/>
      <c r="I147" s="185" t="s">
        <v>93</v>
      </c>
      <c r="J147" s="158" t="s">
        <v>0</v>
      </c>
      <c r="K147" s="93" t="e">
        <f t="shared" si="0"/>
        <v>#N/A</v>
      </c>
      <c r="L147" s="94" t="e">
        <f t="shared" si="1"/>
        <v>#N/A</v>
      </c>
      <c r="M147" s="90" t="e">
        <f t="shared" ref="M147:M149" si="2">((H147*L147)-(G147*K147))*F147</f>
        <v>#N/A</v>
      </c>
      <c r="N147" s="117"/>
      <c r="O147" s="136"/>
      <c r="P147" s="117"/>
      <c r="Q147" s="66"/>
      <c r="R147" s="65"/>
      <c r="S147" s="5"/>
      <c r="T147" s="3"/>
      <c r="U147" s="1"/>
      <c r="V147" s="1"/>
      <c r="W147" s="1"/>
    </row>
    <row r="148" spans="1:23" x14ac:dyDescent="0.45">
      <c r="A148" s="197"/>
      <c r="B148" s="197"/>
      <c r="C148" s="197"/>
      <c r="D148" s="183"/>
      <c r="E148" s="183"/>
      <c r="F148" s="215"/>
      <c r="G148" s="198"/>
      <c r="H148" s="199"/>
      <c r="I148" s="185" t="s">
        <v>93</v>
      </c>
      <c r="J148" s="158" t="s">
        <v>0</v>
      </c>
      <c r="K148" s="93" t="e">
        <f t="shared" si="0"/>
        <v>#N/A</v>
      </c>
      <c r="L148" s="94" t="e">
        <f t="shared" si="1"/>
        <v>#N/A</v>
      </c>
      <c r="M148" s="90" t="e">
        <f t="shared" si="2"/>
        <v>#N/A</v>
      </c>
      <c r="N148" s="117"/>
      <c r="O148" s="136"/>
      <c r="P148" s="117"/>
      <c r="Q148" s="66"/>
      <c r="R148" s="65"/>
      <c r="S148" s="5"/>
      <c r="T148" s="3"/>
      <c r="U148" s="1"/>
      <c r="V148" s="1"/>
      <c r="W148" s="1"/>
    </row>
    <row r="149" spans="1:23" x14ac:dyDescent="0.45">
      <c r="A149" s="201"/>
      <c r="B149" s="201"/>
      <c r="C149" s="201"/>
      <c r="D149" s="183"/>
      <c r="E149" s="183"/>
      <c r="F149" s="215"/>
      <c r="G149" s="198"/>
      <c r="H149" s="199"/>
      <c r="I149" s="185" t="s">
        <v>93</v>
      </c>
      <c r="J149" s="158" t="s">
        <v>0</v>
      </c>
      <c r="K149" s="93" t="e">
        <f t="shared" si="0"/>
        <v>#N/A</v>
      </c>
      <c r="L149" s="94" t="e">
        <f t="shared" si="1"/>
        <v>#N/A</v>
      </c>
      <c r="M149" s="90" t="e">
        <f t="shared" si="2"/>
        <v>#N/A</v>
      </c>
      <c r="N149" s="118"/>
      <c r="O149" s="136"/>
      <c r="P149" s="118"/>
      <c r="Q149" s="66"/>
      <c r="R149" s="65"/>
      <c r="S149" s="5"/>
      <c r="T149" s="3"/>
      <c r="U149" s="1"/>
      <c r="V149" s="1"/>
      <c r="W149" s="1"/>
    </row>
    <row r="150" spans="1:23" x14ac:dyDescent="0.45">
      <c r="A150" s="201"/>
      <c r="B150" s="201"/>
      <c r="C150" s="201"/>
      <c r="D150" s="183"/>
      <c r="E150" s="183"/>
      <c r="F150" s="215"/>
      <c r="G150" s="198"/>
      <c r="H150" s="199"/>
      <c r="I150" s="185" t="s">
        <v>93</v>
      </c>
      <c r="J150" s="158" t="s">
        <v>0</v>
      </c>
      <c r="K150" s="93" t="e">
        <f t="shared" si="0"/>
        <v>#N/A</v>
      </c>
      <c r="L150" s="94" t="e">
        <f t="shared" si="1"/>
        <v>#N/A</v>
      </c>
      <c r="M150" s="90" t="e">
        <f t="shared" ref="M150:M151" si="3">((H150*L150)-(G150*K150))*F150</f>
        <v>#N/A</v>
      </c>
      <c r="N150" s="118"/>
      <c r="O150" s="136"/>
      <c r="P150" s="118"/>
      <c r="Q150" s="66"/>
      <c r="R150" s="65"/>
      <c r="S150" s="5"/>
      <c r="T150" s="3"/>
      <c r="U150" s="1"/>
      <c r="V150" s="1"/>
      <c r="W150" s="1"/>
    </row>
    <row r="151" spans="1:23" x14ac:dyDescent="0.45">
      <c r="A151" s="201"/>
      <c r="B151" s="201"/>
      <c r="C151" s="201"/>
      <c r="D151" s="183"/>
      <c r="E151" s="183"/>
      <c r="F151" s="215"/>
      <c r="G151" s="198"/>
      <c r="H151" s="199"/>
      <c r="I151" s="185" t="s">
        <v>93</v>
      </c>
      <c r="J151" s="158" t="s">
        <v>0</v>
      </c>
      <c r="K151" s="93" t="e">
        <f t="shared" si="0"/>
        <v>#N/A</v>
      </c>
      <c r="L151" s="94" t="e">
        <f t="shared" si="1"/>
        <v>#N/A</v>
      </c>
      <c r="M151" s="90" t="e">
        <f t="shared" si="3"/>
        <v>#N/A</v>
      </c>
      <c r="N151" s="118"/>
      <c r="O151" s="136"/>
      <c r="P151" s="118"/>
      <c r="Q151" s="66"/>
      <c r="R151" s="65"/>
      <c r="S151" s="5"/>
      <c r="T151" s="3"/>
      <c r="U151" s="1"/>
      <c r="V151" s="1"/>
      <c r="W151" s="1"/>
    </row>
    <row r="152" spans="1:23" x14ac:dyDescent="0.45">
      <c r="A152" s="201"/>
      <c r="B152" s="201"/>
      <c r="C152" s="201"/>
      <c r="D152" s="183"/>
      <c r="E152" s="183"/>
      <c r="F152" s="215"/>
      <c r="G152" s="198"/>
      <c r="H152" s="199"/>
      <c r="I152" s="185" t="s">
        <v>93</v>
      </c>
      <c r="J152" s="158" t="s">
        <v>0</v>
      </c>
      <c r="K152" s="93" t="e">
        <f t="shared" si="0"/>
        <v>#N/A</v>
      </c>
      <c r="L152" s="94" t="e">
        <f t="shared" si="1"/>
        <v>#N/A</v>
      </c>
      <c r="M152" s="90" t="e">
        <f t="shared" ref="M152:M215" si="4">((H152*L152)-(G152*K152))*F152</f>
        <v>#N/A</v>
      </c>
      <c r="N152" s="6"/>
      <c r="O152" s="6"/>
      <c r="P152" s="65"/>
      <c r="Q152" s="66"/>
      <c r="R152" s="65"/>
      <c r="S152" s="5"/>
      <c r="T152" s="3"/>
      <c r="U152" s="1"/>
      <c r="V152" s="1"/>
      <c r="W152" s="1"/>
    </row>
    <row r="153" spans="1:23" x14ac:dyDescent="0.45">
      <c r="A153" s="201"/>
      <c r="B153" s="201"/>
      <c r="C153" s="201"/>
      <c r="D153" s="183"/>
      <c r="E153" s="183"/>
      <c r="F153" s="215"/>
      <c r="G153" s="198"/>
      <c r="H153" s="199"/>
      <c r="I153" s="185" t="s">
        <v>93</v>
      </c>
      <c r="J153" s="158" t="s">
        <v>0</v>
      </c>
      <c r="K153" s="93" t="e">
        <f t="shared" si="0"/>
        <v>#N/A</v>
      </c>
      <c r="L153" s="94" t="e">
        <f t="shared" si="1"/>
        <v>#N/A</v>
      </c>
      <c r="M153" s="90" t="e">
        <f t="shared" si="4"/>
        <v>#N/A</v>
      </c>
      <c r="N153" s="6"/>
      <c r="O153" s="6"/>
      <c r="P153" s="65"/>
      <c r="Q153" s="66"/>
      <c r="R153" s="65"/>
      <c r="S153" s="5"/>
      <c r="T153" s="3"/>
      <c r="U153" s="1"/>
      <c r="V153" s="1"/>
      <c r="W153" s="1"/>
    </row>
    <row r="154" spans="1:23" x14ac:dyDescent="0.45">
      <c r="A154" s="201"/>
      <c r="B154" s="201"/>
      <c r="C154" s="201"/>
      <c r="D154" s="183"/>
      <c r="E154" s="183"/>
      <c r="F154" s="215"/>
      <c r="G154" s="198"/>
      <c r="H154" s="199"/>
      <c r="I154" s="185" t="s">
        <v>93</v>
      </c>
      <c r="J154" s="158" t="s">
        <v>0</v>
      </c>
      <c r="K154" s="93" t="e">
        <f t="shared" si="0"/>
        <v>#N/A</v>
      </c>
      <c r="L154" s="94" t="e">
        <f t="shared" si="1"/>
        <v>#N/A</v>
      </c>
      <c r="M154" s="90" t="e">
        <f t="shared" si="4"/>
        <v>#N/A</v>
      </c>
      <c r="N154" s="6"/>
      <c r="O154" s="6"/>
      <c r="P154" s="65"/>
      <c r="Q154" s="66"/>
      <c r="R154" s="65"/>
      <c r="S154" s="5"/>
      <c r="T154" s="3"/>
      <c r="U154" s="1"/>
      <c r="V154" s="1"/>
      <c r="W154" s="1"/>
    </row>
    <row r="155" spans="1:23" x14ac:dyDescent="0.45">
      <c r="A155" s="201"/>
      <c r="B155" s="201"/>
      <c r="C155" s="201"/>
      <c r="D155" s="183"/>
      <c r="E155" s="183"/>
      <c r="F155" s="215"/>
      <c r="G155" s="198"/>
      <c r="H155" s="199"/>
      <c r="I155" s="185" t="s">
        <v>93</v>
      </c>
      <c r="J155" s="158" t="s">
        <v>0</v>
      </c>
      <c r="K155" s="93" t="e">
        <f t="shared" si="0"/>
        <v>#N/A</v>
      </c>
      <c r="L155" s="94" t="e">
        <f t="shared" si="1"/>
        <v>#N/A</v>
      </c>
      <c r="M155" s="90" t="e">
        <f t="shared" si="4"/>
        <v>#N/A</v>
      </c>
      <c r="N155" s="2"/>
      <c r="O155" s="6"/>
      <c r="P155" s="65"/>
      <c r="Q155" s="66"/>
      <c r="R155" s="65"/>
      <c r="S155" s="5"/>
      <c r="T155" s="3"/>
      <c r="U155" s="1"/>
      <c r="V155" s="1"/>
      <c r="W155" s="1"/>
    </row>
    <row r="156" spans="1:23" x14ac:dyDescent="0.45">
      <c r="A156" s="201"/>
      <c r="B156" s="201"/>
      <c r="C156" s="201"/>
      <c r="D156" s="183"/>
      <c r="E156" s="183"/>
      <c r="F156" s="215"/>
      <c r="G156" s="198"/>
      <c r="H156" s="199"/>
      <c r="I156" s="185" t="s">
        <v>93</v>
      </c>
      <c r="J156" s="158" t="s">
        <v>0</v>
      </c>
      <c r="K156" s="93" t="e">
        <f t="shared" si="0"/>
        <v>#N/A</v>
      </c>
      <c r="L156" s="94" t="e">
        <f t="shared" si="1"/>
        <v>#N/A</v>
      </c>
      <c r="M156" s="90" t="e">
        <f t="shared" si="4"/>
        <v>#N/A</v>
      </c>
      <c r="N156" s="6"/>
      <c r="O156" s="6"/>
      <c r="P156" s="65"/>
      <c r="Q156" s="66"/>
      <c r="R156" s="65"/>
      <c r="S156" s="5"/>
      <c r="T156" s="3"/>
      <c r="U156" s="1"/>
      <c r="V156" s="1"/>
      <c r="W156" s="1"/>
    </row>
    <row r="157" spans="1:23" x14ac:dyDescent="0.45">
      <c r="A157" s="201"/>
      <c r="B157" s="201"/>
      <c r="C157" s="201"/>
      <c r="D157" s="183"/>
      <c r="E157" s="183"/>
      <c r="F157" s="215"/>
      <c r="G157" s="198"/>
      <c r="H157" s="199"/>
      <c r="I157" s="185" t="s">
        <v>93</v>
      </c>
      <c r="J157" s="158" t="s">
        <v>0</v>
      </c>
      <c r="K157" s="93" t="e">
        <f t="shared" si="0"/>
        <v>#N/A</v>
      </c>
      <c r="L157" s="94" t="e">
        <f t="shared" si="1"/>
        <v>#N/A</v>
      </c>
      <c r="M157" s="90" t="e">
        <f t="shared" si="4"/>
        <v>#N/A</v>
      </c>
      <c r="N157" s="6"/>
      <c r="O157" s="6"/>
      <c r="P157" s="65"/>
      <c r="Q157" s="66"/>
      <c r="R157" s="65"/>
      <c r="S157" s="5"/>
      <c r="T157" s="3"/>
      <c r="U157" s="1"/>
      <c r="V157" s="1"/>
      <c r="W157" s="1"/>
    </row>
    <row r="158" spans="1:23" x14ac:dyDescent="0.45">
      <c r="A158" s="201"/>
      <c r="B158" s="201"/>
      <c r="C158" s="201"/>
      <c r="D158" s="183"/>
      <c r="E158" s="183"/>
      <c r="F158" s="215"/>
      <c r="G158" s="198"/>
      <c r="H158" s="199"/>
      <c r="I158" s="185" t="s">
        <v>93</v>
      </c>
      <c r="J158" s="158" t="s">
        <v>0</v>
      </c>
      <c r="K158" s="93" t="e">
        <f t="shared" si="0"/>
        <v>#N/A</v>
      </c>
      <c r="L158" s="94" t="e">
        <f t="shared" si="1"/>
        <v>#N/A</v>
      </c>
      <c r="M158" s="90" t="e">
        <f t="shared" si="4"/>
        <v>#N/A</v>
      </c>
      <c r="N158" s="6"/>
      <c r="O158" s="6"/>
      <c r="P158" s="65"/>
      <c r="Q158" s="66"/>
      <c r="R158" s="65"/>
      <c r="S158" s="5"/>
      <c r="T158" s="3"/>
      <c r="U158" s="1"/>
      <c r="V158" s="1"/>
      <c r="W158" s="1"/>
    </row>
    <row r="159" spans="1:23" x14ac:dyDescent="0.45">
      <c r="A159" s="201"/>
      <c r="B159" s="201"/>
      <c r="C159" s="201"/>
      <c r="D159" s="183"/>
      <c r="E159" s="183"/>
      <c r="F159" s="215"/>
      <c r="G159" s="198"/>
      <c r="H159" s="199"/>
      <c r="I159" s="185" t="s">
        <v>93</v>
      </c>
      <c r="J159" s="158" t="s">
        <v>0</v>
      </c>
      <c r="K159" s="93" t="e">
        <f t="shared" si="0"/>
        <v>#N/A</v>
      </c>
      <c r="L159" s="94" t="e">
        <f t="shared" si="1"/>
        <v>#N/A</v>
      </c>
      <c r="M159" s="90" t="e">
        <f t="shared" si="4"/>
        <v>#N/A</v>
      </c>
      <c r="N159" s="6"/>
      <c r="O159" s="6"/>
      <c r="P159" s="65"/>
      <c r="Q159" s="66"/>
      <c r="R159" s="65"/>
      <c r="S159" s="5"/>
      <c r="T159" s="3"/>
      <c r="U159" s="1"/>
      <c r="V159" s="1"/>
      <c r="W159" s="1"/>
    </row>
    <row r="160" spans="1:23" x14ac:dyDescent="0.45">
      <c r="A160" s="201"/>
      <c r="B160" s="201"/>
      <c r="C160" s="201"/>
      <c r="D160" s="183"/>
      <c r="E160" s="183"/>
      <c r="F160" s="215"/>
      <c r="G160" s="198"/>
      <c r="H160" s="199"/>
      <c r="I160" s="185" t="s">
        <v>93</v>
      </c>
      <c r="J160" s="158" t="s">
        <v>0</v>
      </c>
      <c r="K160" s="93" t="e">
        <f t="shared" si="0"/>
        <v>#N/A</v>
      </c>
      <c r="L160" s="94" t="e">
        <f t="shared" si="1"/>
        <v>#N/A</v>
      </c>
      <c r="M160" s="90" t="e">
        <f t="shared" si="4"/>
        <v>#N/A</v>
      </c>
      <c r="N160" s="6"/>
      <c r="O160" s="6"/>
      <c r="P160" s="65"/>
      <c r="Q160" s="66"/>
      <c r="R160" s="65"/>
      <c r="S160" s="5"/>
      <c r="T160" s="3"/>
      <c r="U160" s="1"/>
      <c r="V160" s="1"/>
      <c r="W160" s="1"/>
    </row>
    <row r="161" spans="1:23" x14ac:dyDescent="0.45">
      <c r="A161" s="201"/>
      <c r="B161" s="201"/>
      <c r="C161" s="201"/>
      <c r="D161" s="183"/>
      <c r="E161" s="183"/>
      <c r="F161" s="215"/>
      <c r="G161" s="198"/>
      <c r="H161" s="199"/>
      <c r="I161" s="185" t="s">
        <v>93</v>
      </c>
      <c r="J161" s="158" t="s">
        <v>0</v>
      </c>
      <c r="K161" s="93" t="e">
        <f t="shared" si="0"/>
        <v>#N/A</v>
      </c>
      <c r="L161" s="94" t="e">
        <f t="shared" si="1"/>
        <v>#N/A</v>
      </c>
      <c r="M161" s="90" t="e">
        <f t="shared" si="4"/>
        <v>#N/A</v>
      </c>
      <c r="N161" s="2"/>
      <c r="O161" s="6"/>
      <c r="P161" s="65"/>
      <c r="Q161" s="66"/>
      <c r="R161" s="65"/>
      <c r="S161" s="5"/>
      <c r="T161" s="3"/>
      <c r="U161" s="1"/>
      <c r="V161" s="1"/>
      <c r="W161" s="1"/>
    </row>
    <row r="162" spans="1:23" x14ac:dyDescent="0.45">
      <c r="A162" s="201"/>
      <c r="B162" s="201"/>
      <c r="C162" s="201"/>
      <c r="D162" s="183"/>
      <c r="E162" s="183"/>
      <c r="F162" s="215"/>
      <c r="G162" s="198"/>
      <c r="H162" s="199"/>
      <c r="I162" s="185" t="s">
        <v>93</v>
      </c>
      <c r="J162" s="158" t="s">
        <v>0</v>
      </c>
      <c r="K162" s="93" t="e">
        <f t="shared" si="0"/>
        <v>#N/A</v>
      </c>
      <c r="L162" s="94" t="e">
        <f t="shared" si="1"/>
        <v>#N/A</v>
      </c>
      <c r="M162" s="90" t="e">
        <f t="shared" si="4"/>
        <v>#N/A</v>
      </c>
      <c r="N162" s="6"/>
      <c r="O162" s="6"/>
      <c r="P162" s="65"/>
      <c r="Q162" s="66"/>
      <c r="R162" s="65"/>
      <c r="S162" s="5"/>
      <c r="T162" s="3"/>
      <c r="U162" s="1"/>
      <c r="V162" s="1"/>
      <c r="W162" s="1"/>
    </row>
    <row r="163" spans="1:23" x14ac:dyDescent="0.45">
      <c r="A163" s="201"/>
      <c r="B163" s="201"/>
      <c r="C163" s="201"/>
      <c r="D163" s="183"/>
      <c r="E163" s="183"/>
      <c r="F163" s="215"/>
      <c r="G163" s="198"/>
      <c r="H163" s="199"/>
      <c r="I163" s="185" t="s">
        <v>93</v>
      </c>
      <c r="J163" s="158" t="s">
        <v>0</v>
      </c>
      <c r="K163" s="93" t="e">
        <f t="shared" si="0"/>
        <v>#N/A</v>
      </c>
      <c r="L163" s="94" t="e">
        <f t="shared" si="1"/>
        <v>#N/A</v>
      </c>
      <c r="M163" s="90" t="e">
        <f t="shared" si="4"/>
        <v>#N/A</v>
      </c>
      <c r="N163" s="6"/>
      <c r="O163" s="6"/>
      <c r="P163" s="65"/>
      <c r="Q163" s="66"/>
      <c r="R163" s="65"/>
      <c r="S163" s="5"/>
      <c r="T163" s="3"/>
      <c r="U163" s="1"/>
      <c r="V163" s="1"/>
      <c r="W163" s="1"/>
    </row>
    <row r="164" spans="1:23" x14ac:dyDescent="0.45">
      <c r="A164" s="201"/>
      <c r="B164" s="201"/>
      <c r="C164" s="201"/>
      <c r="D164" s="183"/>
      <c r="E164" s="183"/>
      <c r="F164" s="215"/>
      <c r="G164" s="198"/>
      <c r="H164" s="199"/>
      <c r="I164" s="185" t="s">
        <v>93</v>
      </c>
      <c r="J164" s="158" t="s">
        <v>0</v>
      </c>
      <c r="K164" s="93" t="e">
        <f t="shared" si="0"/>
        <v>#N/A</v>
      </c>
      <c r="L164" s="94" t="e">
        <f t="shared" si="1"/>
        <v>#N/A</v>
      </c>
      <c r="M164" s="90" t="e">
        <f t="shared" si="4"/>
        <v>#N/A</v>
      </c>
      <c r="N164" s="6"/>
      <c r="O164" s="6"/>
      <c r="P164" s="65"/>
      <c r="Q164" s="66"/>
      <c r="R164" s="65"/>
      <c r="S164" s="5"/>
      <c r="T164" s="3"/>
      <c r="U164" s="1"/>
      <c r="V164" s="1"/>
      <c r="W164" s="1"/>
    </row>
    <row r="165" spans="1:23" x14ac:dyDescent="0.45">
      <c r="A165" s="201"/>
      <c r="B165" s="201"/>
      <c r="C165" s="201"/>
      <c r="D165" s="183"/>
      <c r="E165" s="183"/>
      <c r="F165" s="215"/>
      <c r="G165" s="198"/>
      <c r="H165" s="199"/>
      <c r="I165" s="185" t="s">
        <v>93</v>
      </c>
      <c r="J165" s="158" t="s">
        <v>0</v>
      </c>
      <c r="K165" s="93" t="e">
        <f t="shared" si="0"/>
        <v>#N/A</v>
      </c>
      <c r="L165" s="94" t="e">
        <f t="shared" si="1"/>
        <v>#N/A</v>
      </c>
      <c r="M165" s="90" t="e">
        <f t="shared" si="4"/>
        <v>#N/A</v>
      </c>
      <c r="N165" s="6"/>
      <c r="O165" s="6"/>
      <c r="P165" s="65"/>
      <c r="Q165" s="66"/>
      <c r="R165" s="65"/>
      <c r="S165" s="5"/>
      <c r="T165" s="3"/>
      <c r="U165" s="1"/>
      <c r="V165" s="1"/>
      <c r="W165" s="1"/>
    </row>
    <row r="166" spans="1:23" x14ac:dyDescent="0.45">
      <c r="A166" s="201"/>
      <c r="B166" s="201"/>
      <c r="C166" s="201"/>
      <c r="D166" s="183"/>
      <c r="E166" s="183"/>
      <c r="F166" s="215"/>
      <c r="G166" s="198"/>
      <c r="H166" s="199"/>
      <c r="I166" s="185" t="s">
        <v>93</v>
      </c>
      <c r="J166" s="158" t="s">
        <v>0</v>
      </c>
      <c r="K166" s="93" t="e">
        <f t="shared" si="0"/>
        <v>#N/A</v>
      </c>
      <c r="L166" s="94" t="e">
        <f t="shared" si="1"/>
        <v>#N/A</v>
      </c>
      <c r="M166" s="90" t="e">
        <f t="shared" si="4"/>
        <v>#N/A</v>
      </c>
      <c r="N166" s="6"/>
      <c r="O166" s="6"/>
      <c r="P166" s="65"/>
      <c r="Q166" s="66"/>
      <c r="R166" s="65"/>
      <c r="S166" s="5"/>
      <c r="T166" s="3"/>
      <c r="U166" s="1"/>
      <c r="V166" s="1"/>
      <c r="W166" s="1"/>
    </row>
    <row r="167" spans="1:23" x14ac:dyDescent="0.45">
      <c r="A167" s="201"/>
      <c r="B167" s="201"/>
      <c r="C167" s="201"/>
      <c r="D167" s="183"/>
      <c r="E167" s="183"/>
      <c r="F167" s="215"/>
      <c r="G167" s="198"/>
      <c r="H167" s="199"/>
      <c r="I167" s="185" t="s">
        <v>93</v>
      </c>
      <c r="J167" s="158" t="s">
        <v>0</v>
      </c>
      <c r="K167" s="93" t="e">
        <f t="shared" si="0"/>
        <v>#N/A</v>
      </c>
      <c r="L167" s="94" t="e">
        <f t="shared" si="1"/>
        <v>#N/A</v>
      </c>
      <c r="M167" s="90" t="e">
        <f t="shared" si="4"/>
        <v>#N/A</v>
      </c>
      <c r="N167" s="2"/>
      <c r="O167" s="6"/>
      <c r="P167" s="65"/>
      <c r="Q167" s="66"/>
      <c r="R167" s="65"/>
      <c r="S167" s="5"/>
      <c r="T167" s="3"/>
      <c r="U167" s="1"/>
      <c r="V167" s="1"/>
      <c r="W167" s="1"/>
    </row>
    <row r="168" spans="1:23" x14ac:dyDescent="0.45">
      <c r="A168" s="201"/>
      <c r="B168" s="201"/>
      <c r="C168" s="201"/>
      <c r="D168" s="183"/>
      <c r="E168" s="183"/>
      <c r="F168" s="215"/>
      <c r="G168" s="198"/>
      <c r="H168" s="199"/>
      <c r="I168" s="185" t="s">
        <v>93</v>
      </c>
      <c r="J168" s="158" t="s">
        <v>0</v>
      </c>
      <c r="K168" s="93" t="e">
        <f t="shared" si="0"/>
        <v>#N/A</v>
      </c>
      <c r="L168" s="94" t="e">
        <f t="shared" si="1"/>
        <v>#N/A</v>
      </c>
      <c r="M168" s="90" t="e">
        <f t="shared" si="4"/>
        <v>#N/A</v>
      </c>
      <c r="N168" s="6"/>
      <c r="O168" s="6"/>
      <c r="P168" s="65"/>
      <c r="Q168" s="66"/>
      <c r="R168" s="65"/>
      <c r="S168" s="5"/>
      <c r="T168" s="3"/>
      <c r="U168" s="1"/>
      <c r="V168" s="1"/>
      <c r="W168" s="1"/>
    </row>
    <row r="169" spans="1:23" x14ac:dyDescent="0.45">
      <c r="A169" s="201"/>
      <c r="B169" s="201"/>
      <c r="C169" s="201"/>
      <c r="D169" s="183"/>
      <c r="E169" s="183"/>
      <c r="F169" s="215"/>
      <c r="G169" s="198"/>
      <c r="H169" s="199"/>
      <c r="I169" s="185" t="s">
        <v>93</v>
      </c>
      <c r="J169" s="158" t="s">
        <v>0</v>
      </c>
      <c r="K169" s="93" t="e">
        <f t="shared" si="0"/>
        <v>#N/A</v>
      </c>
      <c r="L169" s="94" t="e">
        <f t="shared" si="1"/>
        <v>#N/A</v>
      </c>
      <c r="M169" s="90" t="e">
        <f t="shared" si="4"/>
        <v>#N/A</v>
      </c>
      <c r="N169" s="6"/>
      <c r="O169" s="6"/>
      <c r="P169" s="65"/>
      <c r="Q169" s="66"/>
      <c r="R169" s="65"/>
      <c r="S169" s="5"/>
      <c r="T169" s="3"/>
      <c r="U169" s="1"/>
      <c r="V169" s="1"/>
      <c r="W169" s="1"/>
    </row>
    <row r="170" spans="1:23" x14ac:dyDescent="0.45">
      <c r="A170" s="201"/>
      <c r="B170" s="201"/>
      <c r="C170" s="201"/>
      <c r="D170" s="183"/>
      <c r="E170" s="183"/>
      <c r="F170" s="215"/>
      <c r="G170" s="198"/>
      <c r="H170" s="199"/>
      <c r="I170" s="185" t="s">
        <v>93</v>
      </c>
      <c r="J170" s="158" t="s">
        <v>0</v>
      </c>
      <c r="K170" s="93" t="e">
        <f t="shared" si="0"/>
        <v>#N/A</v>
      </c>
      <c r="L170" s="94" t="e">
        <f t="shared" si="1"/>
        <v>#N/A</v>
      </c>
      <c r="M170" s="90" t="e">
        <f t="shared" si="4"/>
        <v>#N/A</v>
      </c>
      <c r="N170" s="2"/>
      <c r="O170" s="6"/>
      <c r="P170" s="65"/>
      <c r="Q170" s="66"/>
      <c r="R170" s="65"/>
      <c r="S170" s="5"/>
      <c r="T170" s="3"/>
      <c r="U170" s="1"/>
      <c r="V170" s="1"/>
      <c r="W170" s="1"/>
    </row>
    <row r="171" spans="1:23" x14ac:dyDescent="0.45">
      <c r="A171" s="201"/>
      <c r="B171" s="201"/>
      <c r="C171" s="201"/>
      <c r="D171" s="183"/>
      <c r="E171" s="183"/>
      <c r="F171" s="215"/>
      <c r="G171" s="198"/>
      <c r="H171" s="199"/>
      <c r="I171" s="185" t="s">
        <v>93</v>
      </c>
      <c r="J171" s="158" t="s">
        <v>0</v>
      </c>
      <c r="K171" s="93" t="e">
        <f t="shared" si="0"/>
        <v>#N/A</v>
      </c>
      <c r="L171" s="94" t="e">
        <f t="shared" si="1"/>
        <v>#N/A</v>
      </c>
      <c r="M171" s="90" t="e">
        <f t="shared" si="4"/>
        <v>#N/A</v>
      </c>
      <c r="N171" s="6"/>
      <c r="O171" s="6"/>
      <c r="P171" s="65"/>
      <c r="Q171" s="66"/>
      <c r="R171" s="65"/>
      <c r="S171" s="5"/>
      <c r="T171" s="3"/>
      <c r="U171" s="1"/>
      <c r="V171" s="1"/>
      <c r="W171" s="1"/>
    </row>
    <row r="172" spans="1:23" x14ac:dyDescent="0.45">
      <c r="A172" s="201"/>
      <c r="B172" s="201"/>
      <c r="C172" s="201"/>
      <c r="D172" s="183"/>
      <c r="E172" s="183"/>
      <c r="F172" s="215"/>
      <c r="G172" s="198"/>
      <c r="H172" s="199"/>
      <c r="I172" s="185" t="s">
        <v>93</v>
      </c>
      <c r="J172" s="158" t="s">
        <v>0</v>
      </c>
      <c r="K172" s="93" t="e">
        <f t="shared" si="0"/>
        <v>#N/A</v>
      </c>
      <c r="L172" s="94" t="e">
        <f t="shared" si="1"/>
        <v>#N/A</v>
      </c>
      <c r="M172" s="90" t="e">
        <f t="shared" si="4"/>
        <v>#N/A</v>
      </c>
      <c r="N172" s="6"/>
      <c r="O172" s="6"/>
      <c r="P172" s="65"/>
      <c r="Q172" s="66"/>
      <c r="R172" s="65"/>
      <c r="S172" s="5"/>
      <c r="T172" s="3"/>
      <c r="U172" s="1"/>
      <c r="V172" s="1"/>
      <c r="W172" s="1"/>
    </row>
    <row r="173" spans="1:23" x14ac:dyDescent="0.45">
      <c r="A173" s="201"/>
      <c r="B173" s="201"/>
      <c r="C173" s="201"/>
      <c r="D173" s="183"/>
      <c r="E173" s="183"/>
      <c r="F173" s="215"/>
      <c r="G173" s="198"/>
      <c r="H173" s="199"/>
      <c r="I173" s="185" t="s">
        <v>93</v>
      </c>
      <c r="J173" s="158" t="s">
        <v>0</v>
      </c>
      <c r="K173" s="93" t="e">
        <f t="shared" si="0"/>
        <v>#N/A</v>
      </c>
      <c r="L173" s="94" t="e">
        <f t="shared" si="1"/>
        <v>#N/A</v>
      </c>
      <c r="M173" s="90" t="e">
        <f t="shared" si="4"/>
        <v>#N/A</v>
      </c>
      <c r="N173" s="6"/>
      <c r="O173" s="6"/>
      <c r="P173" s="65"/>
      <c r="Q173" s="66"/>
      <c r="R173" s="65"/>
      <c r="S173" s="5"/>
      <c r="T173" s="3"/>
      <c r="U173" s="1"/>
      <c r="V173" s="1"/>
      <c r="W173" s="1"/>
    </row>
    <row r="174" spans="1:23" x14ac:dyDescent="0.45">
      <c r="A174" s="201"/>
      <c r="B174" s="201"/>
      <c r="C174" s="201"/>
      <c r="D174" s="183"/>
      <c r="E174" s="183"/>
      <c r="F174" s="215"/>
      <c r="G174" s="198"/>
      <c r="H174" s="199"/>
      <c r="I174" s="185" t="s">
        <v>93</v>
      </c>
      <c r="J174" s="158" t="s">
        <v>0</v>
      </c>
      <c r="K174" s="93" t="e">
        <f t="shared" si="0"/>
        <v>#N/A</v>
      </c>
      <c r="L174" s="94" t="e">
        <f t="shared" si="1"/>
        <v>#N/A</v>
      </c>
      <c r="M174" s="90" t="e">
        <f t="shared" si="4"/>
        <v>#N/A</v>
      </c>
      <c r="N174" s="6"/>
      <c r="O174" s="6"/>
      <c r="P174" s="65"/>
      <c r="Q174" s="66"/>
      <c r="R174" s="65"/>
      <c r="S174" s="5"/>
      <c r="T174" s="3"/>
      <c r="U174" s="1"/>
      <c r="V174" s="1"/>
      <c r="W174" s="1"/>
    </row>
    <row r="175" spans="1:23" x14ac:dyDescent="0.45">
      <c r="A175" s="201"/>
      <c r="B175" s="201"/>
      <c r="C175" s="201"/>
      <c r="D175" s="183"/>
      <c r="E175" s="183"/>
      <c r="F175" s="215"/>
      <c r="G175" s="198"/>
      <c r="H175" s="199"/>
      <c r="I175" s="185" t="s">
        <v>93</v>
      </c>
      <c r="J175" s="158" t="s">
        <v>0</v>
      </c>
      <c r="K175" s="93" t="e">
        <f t="shared" si="0"/>
        <v>#N/A</v>
      </c>
      <c r="L175" s="94" t="e">
        <f t="shared" si="1"/>
        <v>#N/A</v>
      </c>
      <c r="M175" s="90" t="e">
        <f t="shared" si="4"/>
        <v>#N/A</v>
      </c>
      <c r="N175" s="6"/>
      <c r="O175" s="6"/>
      <c r="P175" s="65"/>
      <c r="Q175" s="66"/>
      <c r="R175" s="65"/>
      <c r="S175" s="5"/>
      <c r="T175" s="3"/>
      <c r="U175" s="1"/>
      <c r="V175" s="1"/>
      <c r="W175" s="1"/>
    </row>
    <row r="176" spans="1:23" x14ac:dyDescent="0.45">
      <c r="A176" s="201"/>
      <c r="B176" s="201"/>
      <c r="C176" s="201"/>
      <c r="D176" s="183"/>
      <c r="E176" s="183"/>
      <c r="F176" s="215"/>
      <c r="G176" s="198"/>
      <c r="H176" s="199"/>
      <c r="I176" s="185" t="s">
        <v>93</v>
      </c>
      <c r="J176" s="158" t="s">
        <v>0</v>
      </c>
      <c r="K176" s="93" t="e">
        <f t="shared" si="0"/>
        <v>#N/A</v>
      </c>
      <c r="L176" s="94" t="e">
        <f t="shared" si="1"/>
        <v>#N/A</v>
      </c>
      <c r="M176" s="90" t="e">
        <f t="shared" si="4"/>
        <v>#N/A</v>
      </c>
      <c r="N176" s="6"/>
      <c r="O176" s="6"/>
      <c r="P176" s="65"/>
      <c r="Q176" s="66"/>
      <c r="R176" s="65"/>
      <c r="S176" s="5"/>
      <c r="T176" s="3"/>
      <c r="U176" s="1"/>
      <c r="V176" s="1"/>
      <c r="W176" s="1"/>
    </row>
    <row r="177" spans="1:23" x14ac:dyDescent="0.45">
      <c r="A177" s="201"/>
      <c r="B177" s="201"/>
      <c r="C177" s="201"/>
      <c r="D177" s="183"/>
      <c r="E177" s="183"/>
      <c r="F177" s="215"/>
      <c r="G177" s="198"/>
      <c r="H177" s="199"/>
      <c r="I177" s="185" t="s">
        <v>93</v>
      </c>
      <c r="J177" s="158" t="s">
        <v>0</v>
      </c>
      <c r="K177" s="93" t="e">
        <f t="shared" si="0"/>
        <v>#N/A</v>
      </c>
      <c r="L177" s="94" t="e">
        <f t="shared" si="1"/>
        <v>#N/A</v>
      </c>
      <c r="M177" s="90" t="e">
        <f t="shared" si="4"/>
        <v>#N/A</v>
      </c>
      <c r="N177" s="6"/>
      <c r="O177" s="6"/>
      <c r="P177" s="65"/>
      <c r="Q177" s="66"/>
      <c r="R177" s="65"/>
      <c r="S177" s="5"/>
      <c r="T177" s="3"/>
      <c r="U177" s="1"/>
      <c r="V177" s="1"/>
      <c r="W177" s="1"/>
    </row>
    <row r="178" spans="1:23" x14ac:dyDescent="0.45">
      <c r="A178" s="201"/>
      <c r="B178" s="201"/>
      <c r="C178" s="201"/>
      <c r="D178" s="183"/>
      <c r="E178" s="183"/>
      <c r="F178" s="215"/>
      <c r="G178" s="198"/>
      <c r="H178" s="199"/>
      <c r="I178" s="185" t="s">
        <v>93</v>
      </c>
      <c r="J178" s="158" t="s">
        <v>0</v>
      </c>
      <c r="K178" s="93" t="e">
        <f t="shared" si="0"/>
        <v>#N/A</v>
      </c>
      <c r="L178" s="94" t="e">
        <f t="shared" si="1"/>
        <v>#N/A</v>
      </c>
      <c r="M178" s="90" t="e">
        <f t="shared" si="4"/>
        <v>#N/A</v>
      </c>
      <c r="N178" s="6"/>
      <c r="O178" s="6"/>
      <c r="P178" s="65"/>
      <c r="Q178" s="66"/>
      <c r="R178" s="65"/>
      <c r="S178" s="5"/>
      <c r="T178" s="3"/>
      <c r="U178" s="1"/>
      <c r="V178" s="1"/>
      <c r="W178" s="1"/>
    </row>
    <row r="179" spans="1:23" x14ac:dyDescent="0.45">
      <c r="A179" s="201"/>
      <c r="B179" s="201"/>
      <c r="C179" s="201"/>
      <c r="D179" s="183"/>
      <c r="E179" s="183"/>
      <c r="F179" s="215"/>
      <c r="G179" s="198"/>
      <c r="H179" s="199"/>
      <c r="I179" s="185" t="s">
        <v>93</v>
      </c>
      <c r="J179" s="158" t="s">
        <v>0</v>
      </c>
      <c r="K179" s="93" t="e">
        <f t="shared" si="0"/>
        <v>#N/A</v>
      </c>
      <c r="L179" s="94" t="e">
        <f t="shared" si="1"/>
        <v>#N/A</v>
      </c>
      <c r="M179" s="90" t="e">
        <f t="shared" si="4"/>
        <v>#N/A</v>
      </c>
      <c r="N179" s="6"/>
      <c r="O179" s="6"/>
      <c r="P179" s="65"/>
      <c r="Q179" s="66"/>
      <c r="R179" s="65"/>
      <c r="S179" s="5"/>
      <c r="T179" s="3"/>
      <c r="U179" s="1"/>
      <c r="V179" s="1"/>
      <c r="W179" s="1"/>
    </row>
    <row r="180" spans="1:23" x14ac:dyDescent="0.45">
      <c r="A180" s="201"/>
      <c r="B180" s="201"/>
      <c r="C180" s="201"/>
      <c r="D180" s="183"/>
      <c r="E180" s="183"/>
      <c r="F180" s="215"/>
      <c r="G180" s="198"/>
      <c r="H180" s="199"/>
      <c r="I180" s="185" t="s">
        <v>93</v>
      </c>
      <c r="J180" s="158" t="s">
        <v>0</v>
      </c>
      <c r="K180" s="93" t="e">
        <f t="shared" si="0"/>
        <v>#N/A</v>
      </c>
      <c r="L180" s="94" t="e">
        <f t="shared" si="1"/>
        <v>#N/A</v>
      </c>
      <c r="M180" s="90" t="e">
        <f t="shared" si="4"/>
        <v>#N/A</v>
      </c>
      <c r="N180" s="6"/>
      <c r="O180" s="6"/>
      <c r="P180" s="65"/>
      <c r="Q180" s="66"/>
      <c r="R180" s="65"/>
      <c r="S180" s="5"/>
      <c r="T180" s="3"/>
      <c r="U180" s="1"/>
      <c r="V180" s="1"/>
      <c r="W180" s="1"/>
    </row>
    <row r="181" spans="1:23" x14ac:dyDescent="0.45">
      <c r="A181" s="201"/>
      <c r="B181" s="201"/>
      <c r="C181" s="201"/>
      <c r="D181" s="183"/>
      <c r="E181" s="183"/>
      <c r="F181" s="215"/>
      <c r="G181" s="198"/>
      <c r="H181" s="199"/>
      <c r="I181" s="185" t="s">
        <v>93</v>
      </c>
      <c r="J181" s="158" t="s">
        <v>0</v>
      </c>
      <c r="K181" s="93" t="e">
        <f t="shared" si="0"/>
        <v>#N/A</v>
      </c>
      <c r="L181" s="94" t="e">
        <f t="shared" si="1"/>
        <v>#N/A</v>
      </c>
      <c r="M181" s="90" t="e">
        <f t="shared" si="4"/>
        <v>#N/A</v>
      </c>
      <c r="N181" s="6"/>
      <c r="O181" s="6"/>
      <c r="P181" s="65"/>
      <c r="Q181" s="66"/>
      <c r="R181" s="65"/>
      <c r="S181" s="5"/>
      <c r="T181" s="3"/>
      <c r="U181" s="1"/>
      <c r="V181" s="1"/>
      <c r="W181" s="1"/>
    </row>
    <row r="182" spans="1:23" x14ac:dyDescent="0.45">
      <c r="A182" s="201"/>
      <c r="B182" s="201"/>
      <c r="C182" s="201"/>
      <c r="D182" s="183"/>
      <c r="E182" s="183"/>
      <c r="F182" s="215"/>
      <c r="G182" s="198"/>
      <c r="H182" s="199"/>
      <c r="I182" s="185" t="s">
        <v>93</v>
      </c>
      <c r="J182" s="158" t="s">
        <v>0</v>
      </c>
      <c r="K182" s="93" t="e">
        <f t="shared" si="0"/>
        <v>#N/A</v>
      </c>
      <c r="L182" s="94" t="e">
        <f t="shared" si="1"/>
        <v>#N/A</v>
      </c>
      <c r="M182" s="90" t="e">
        <f t="shared" si="4"/>
        <v>#N/A</v>
      </c>
      <c r="N182" s="6"/>
      <c r="O182" s="6"/>
      <c r="P182" s="65"/>
      <c r="Q182" s="66"/>
      <c r="R182" s="65"/>
      <c r="S182" s="5"/>
      <c r="T182" s="3"/>
      <c r="U182" s="1"/>
      <c r="V182" s="1"/>
      <c r="W182" s="1"/>
    </row>
    <row r="183" spans="1:23" x14ac:dyDescent="0.45">
      <c r="A183" s="201"/>
      <c r="B183" s="201"/>
      <c r="C183" s="201"/>
      <c r="D183" s="183"/>
      <c r="E183" s="183"/>
      <c r="F183" s="215"/>
      <c r="G183" s="198"/>
      <c r="H183" s="199"/>
      <c r="I183" s="185" t="s">
        <v>93</v>
      </c>
      <c r="J183" s="158" t="s">
        <v>0</v>
      </c>
      <c r="K183" s="93" t="e">
        <f t="shared" si="0"/>
        <v>#N/A</v>
      </c>
      <c r="L183" s="94" t="e">
        <f t="shared" si="1"/>
        <v>#N/A</v>
      </c>
      <c r="M183" s="90" t="e">
        <f t="shared" si="4"/>
        <v>#N/A</v>
      </c>
      <c r="N183" s="6"/>
      <c r="O183" s="6"/>
      <c r="P183" s="65"/>
      <c r="Q183" s="66"/>
      <c r="R183" s="65"/>
      <c r="S183" s="5"/>
      <c r="T183" s="3"/>
      <c r="U183" s="1"/>
      <c r="V183" s="1"/>
      <c r="W183" s="1"/>
    </row>
    <row r="184" spans="1:23" x14ac:dyDescent="0.45">
      <c r="A184" s="201"/>
      <c r="B184" s="201"/>
      <c r="C184" s="201"/>
      <c r="D184" s="183"/>
      <c r="E184" s="183"/>
      <c r="F184" s="215"/>
      <c r="G184" s="198"/>
      <c r="H184" s="199"/>
      <c r="I184" s="185" t="s">
        <v>93</v>
      </c>
      <c r="J184" s="158" t="s">
        <v>0</v>
      </c>
      <c r="K184" s="93" t="e">
        <f t="shared" si="0"/>
        <v>#N/A</v>
      </c>
      <c r="L184" s="94" t="e">
        <f t="shared" si="1"/>
        <v>#N/A</v>
      </c>
      <c r="M184" s="90" t="e">
        <f t="shared" si="4"/>
        <v>#N/A</v>
      </c>
      <c r="N184" s="6"/>
      <c r="O184" s="6"/>
      <c r="P184" s="65"/>
      <c r="Q184" s="66"/>
      <c r="R184" s="65"/>
      <c r="S184" s="5"/>
      <c r="T184" s="3"/>
      <c r="U184" s="1"/>
      <c r="V184" s="1"/>
      <c r="W184" s="1"/>
    </row>
    <row r="185" spans="1:23" x14ac:dyDescent="0.45">
      <c r="A185" s="201"/>
      <c r="B185" s="201"/>
      <c r="C185" s="201"/>
      <c r="D185" s="183"/>
      <c r="E185" s="183"/>
      <c r="F185" s="215"/>
      <c r="G185" s="198"/>
      <c r="H185" s="199"/>
      <c r="I185" s="185" t="s">
        <v>93</v>
      </c>
      <c r="J185" s="158" t="s">
        <v>0</v>
      </c>
      <c r="K185" s="93" t="e">
        <f t="shared" si="0"/>
        <v>#N/A</v>
      </c>
      <c r="L185" s="94" t="e">
        <f t="shared" si="1"/>
        <v>#N/A</v>
      </c>
      <c r="M185" s="90" t="e">
        <f t="shared" si="4"/>
        <v>#N/A</v>
      </c>
      <c r="N185" s="6"/>
      <c r="O185" s="6"/>
      <c r="P185" s="65"/>
      <c r="Q185" s="66"/>
      <c r="R185" s="65"/>
      <c r="S185" s="5"/>
      <c r="T185" s="3"/>
      <c r="U185" s="1"/>
      <c r="V185" s="1"/>
      <c r="W185" s="1"/>
    </row>
    <row r="186" spans="1:23" x14ac:dyDescent="0.45">
      <c r="A186" s="201"/>
      <c r="B186" s="201"/>
      <c r="C186" s="201"/>
      <c r="D186" s="183"/>
      <c r="E186" s="183"/>
      <c r="F186" s="215"/>
      <c r="G186" s="198"/>
      <c r="H186" s="199"/>
      <c r="I186" s="185" t="s">
        <v>93</v>
      </c>
      <c r="J186" s="158" t="s">
        <v>0</v>
      </c>
      <c r="K186" s="93" t="e">
        <f t="shared" si="0"/>
        <v>#N/A</v>
      </c>
      <c r="L186" s="94" t="e">
        <f t="shared" si="1"/>
        <v>#N/A</v>
      </c>
      <c r="M186" s="90" t="e">
        <f t="shared" si="4"/>
        <v>#N/A</v>
      </c>
      <c r="N186" s="6"/>
      <c r="O186" s="6"/>
      <c r="P186" s="65"/>
      <c r="Q186" s="66"/>
      <c r="R186" s="65"/>
      <c r="S186" s="5"/>
      <c r="T186" s="3"/>
      <c r="U186" s="1"/>
      <c r="V186" s="1"/>
      <c r="W186" s="1"/>
    </row>
    <row r="187" spans="1:23" x14ac:dyDescent="0.45">
      <c r="A187" s="201"/>
      <c r="B187" s="201"/>
      <c r="C187" s="201"/>
      <c r="D187" s="183"/>
      <c r="E187" s="183"/>
      <c r="F187" s="215"/>
      <c r="G187" s="198"/>
      <c r="H187" s="199"/>
      <c r="I187" s="185" t="s">
        <v>93</v>
      </c>
      <c r="J187" s="158" t="s">
        <v>0</v>
      </c>
      <c r="K187" s="93" t="e">
        <f t="shared" si="0"/>
        <v>#N/A</v>
      </c>
      <c r="L187" s="94" t="e">
        <f t="shared" si="1"/>
        <v>#N/A</v>
      </c>
      <c r="M187" s="90" t="e">
        <f t="shared" si="4"/>
        <v>#N/A</v>
      </c>
      <c r="N187" s="6"/>
      <c r="O187" s="6"/>
      <c r="P187" s="65"/>
      <c r="Q187" s="66"/>
      <c r="R187" s="65"/>
      <c r="S187" s="5"/>
      <c r="T187" s="3"/>
      <c r="U187" s="1"/>
      <c r="V187" s="1"/>
      <c r="W187" s="1"/>
    </row>
    <row r="188" spans="1:23" x14ac:dyDescent="0.45">
      <c r="A188" s="201"/>
      <c r="B188" s="201"/>
      <c r="C188" s="201"/>
      <c r="D188" s="183"/>
      <c r="E188" s="183"/>
      <c r="F188" s="215"/>
      <c r="G188" s="198"/>
      <c r="H188" s="199"/>
      <c r="I188" s="185" t="s">
        <v>93</v>
      </c>
      <c r="J188" s="158" t="s">
        <v>0</v>
      </c>
      <c r="K188" s="93" t="e">
        <f t="shared" si="0"/>
        <v>#N/A</v>
      </c>
      <c r="L188" s="94" t="e">
        <f t="shared" si="1"/>
        <v>#N/A</v>
      </c>
      <c r="M188" s="90" t="e">
        <f t="shared" si="4"/>
        <v>#N/A</v>
      </c>
      <c r="N188" s="6"/>
      <c r="O188" s="6"/>
      <c r="P188" s="65"/>
      <c r="Q188" s="66"/>
      <c r="R188" s="65"/>
      <c r="S188" s="5"/>
      <c r="T188" s="3"/>
      <c r="U188" s="1"/>
      <c r="V188" s="1"/>
      <c r="W188" s="1"/>
    </row>
    <row r="189" spans="1:23" x14ac:dyDescent="0.45">
      <c r="A189" s="201"/>
      <c r="B189" s="201"/>
      <c r="C189" s="201"/>
      <c r="D189" s="183"/>
      <c r="E189" s="183"/>
      <c r="F189" s="215"/>
      <c r="G189" s="198"/>
      <c r="H189" s="199"/>
      <c r="I189" s="185" t="s">
        <v>93</v>
      </c>
      <c r="J189" s="158" t="s">
        <v>0</v>
      </c>
      <c r="K189" s="93" t="e">
        <f t="shared" si="0"/>
        <v>#N/A</v>
      </c>
      <c r="L189" s="94" t="e">
        <f t="shared" si="1"/>
        <v>#N/A</v>
      </c>
      <c r="M189" s="90" t="e">
        <f t="shared" si="4"/>
        <v>#N/A</v>
      </c>
      <c r="N189" s="6"/>
      <c r="O189" s="6"/>
      <c r="P189" s="65"/>
      <c r="Q189" s="66"/>
      <c r="R189" s="65"/>
      <c r="S189" s="5"/>
      <c r="T189" s="3"/>
      <c r="U189" s="1"/>
      <c r="V189" s="1"/>
      <c r="W189" s="1"/>
    </row>
    <row r="190" spans="1:23" x14ac:dyDescent="0.45">
      <c r="A190" s="201"/>
      <c r="B190" s="201"/>
      <c r="C190" s="201"/>
      <c r="D190" s="183"/>
      <c r="E190" s="183"/>
      <c r="F190" s="215"/>
      <c r="G190" s="198"/>
      <c r="H190" s="199"/>
      <c r="I190" s="185" t="s">
        <v>93</v>
      </c>
      <c r="J190" s="158" t="s">
        <v>0</v>
      </c>
      <c r="K190" s="93" t="e">
        <f t="shared" si="0"/>
        <v>#N/A</v>
      </c>
      <c r="L190" s="94" t="e">
        <f t="shared" si="1"/>
        <v>#N/A</v>
      </c>
      <c r="M190" s="90" t="e">
        <f t="shared" si="4"/>
        <v>#N/A</v>
      </c>
      <c r="N190" s="6"/>
      <c r="O190" s="6"/>
      <c r="P190" s="65"/>
      <c r="Q190" s="66"/>
      <c r="R190" s="65"/>
      <c r="S190" s="5"/>
      <c r="T190" s="3"/>
      <c r="U190" s="1"/>
      <c r="V190" s="1"/>
      <c r="W190" s="1"/>
    </row>
    <row r="191" spans="1:23" x14ac:dyDescent="0.45">
      <c r="A191" s="201"/>
      <c r="B191" s="201"/>
      <c r="C191" s="201"/>
      <c r="D191" s="183"/>
      <c r="E191" s="183"/>
      <c r="F191" s="215"/>
      <c r="G191" s="198"/>
      <c r="H191" s="199"/>
      <c r="I191" s="185" t="s">
        <v>93</v>
      </c>
      <c r="J191" s="158" t="s">
        <v>0</v>
      </c>
      <c r="K191" s="93" t="e">
        <f t="shared" si="0"/>
        <v>#N/A</v>
      </c>
      <c r="L191" s="94" t="e">
        <f t="shared" si="1"/>
        <v>#N/A</v>
      </c>
      <c r="M191" s="90" t="e">
        <f t="shared" si="4"/>
        <v>#N/A</v>
      </c>
      <c r="N191" s="6"/>
      <c r="O191" s="6"/>
      <c r="P191" s="65"/>
      <c r="Q191" s="66"/>
      <c r="R191" s="65"/>
      <c r="S191" s="5"/>
      <c r="T191" s="3"/>
      <c r="U191" s="1"/>
      <c r="V191" s="1"/>
      <c r="W191" s="1"/>
    </row>
    <row r="192" spans="1:23" x14ac:dyDescent="0.45">
      <c r="A192" s="201"/>
      <c r="B192" s="201"/>
      <c r="C192" s="201"/>
      <c r="D192" s="183"/>
      <c r="E192" s="183"/>
      <c r="F192" s="215"/>
      <c r="G192" s="198"/>
      <c r="H192" s="199"/>
      <c r="I192" s="185" t="s">
        <v>93</v>
      </c>
      <c r="J192" s="158" t="s">
        <v>0</v>
      </c>
      <c r="K192" s="93" t="e">
        <f t="shared" si="0"/>
        <v>#N/A</v>
      </c>
      <c r="L192" s="94" t="e">
        <f t="shared" si="1"/>
        <v>#N/A</v>
      </c>
      <c r="M192" s="90" t="e">
        <f t="shared" si="4"/>
        <v>#N/A</v>
      </c>
      <c r="N192" s="6"/>
      <c r="O192" s="6"/>
      <c r="P192" s="65"/>
      <c r="Q192" s="66"/>
      <c r="R192" s="65"/>
      <c r="S192" s="5"/>
      <c r="T192" s="3"/>
      <c r="U192" s="1"/>
      <c r="V192" s="1"/>
      <c r="W192" s="1"/>
    </row>
    <row r="193" spans="1:23" x14ac:dyDescent="0.45">
      <c r="A193" s="201"/>
      <c r="B193" s="201"/>
      <c r="C193" s="201"/>
      <c r="D193" s="183"/>
      <c r="E193" s="183"/>
      <c r="F193" s="215"/>
      <c r="G193" s="198"/>
      <c r="H193" s="199"/>
      <c r="I193" s="185" t="s">
        <v>93</v>
      </c>
      <c r="J193" s="158" t="s">
        <v>0</v>
      </c>
      <c r="K193" s="93" t="e">
        <f t="shared" si="0"/>
        <v>#N/A</v>
      </c>
      <c r="L193" s="94" t="e">
        <f t="shared" si="1"/>
        <v>#N/A</v>
      </c>
      <c r="M193" s="90" t="e">
        <f t="shared" si="4"/>
        <v>#N/A</v>
      </c>
      <c r="N193" s="6"/>
      <c r="O193" s="6"/>
      <c r="P193" s="65"/>
      <c r="Q193" s="66"/>
      <c r="R193" s="65"/>
      <c r="S193" s="5"/>
      <c r="T193" s="3"/>
      <c r="U193" s="1"/>
      <c r="V193" s="1"/>
      <c r="W193" s="1"/>
    </row>
    <row r="194" spans="1:23" x14ac:dyDescent="0.45">
      <c r="A194" s="201"/>
      <c r="B194" s="201"/>
      <c r="C194" s="201"/>
      <c r="D194" s="183"/>
      <c r="E194" s="183"/>
      <c r="F194" s="215"/>
      <c r="G194" s="198"/>
      <c r="H194" s="199"/>
      <c r="I194" s="185" t="s">
        <v>93</v>
      </c>
      <c r="J194" s="158" t="s">
        <v>0</v>
      </c>
      <c r="K194" s="93" t="e">
        <f t="shared" si="0"/>
        <v>#N/A</v>
      </c>
      <c r="L194" s="94" t="e">
        <f t="shared" si="1"/>
        <v>#N/A</v>
      </c>
      <c r="M194" s="90" t="e">
        <f t="shared" si="4"/>
        <v>#N/A</v>
      </c>
      <c r="N194" s="6"/>
      <c r="O194" s="6"/>
      <c r="P194" s="65"/>
      <c r="Q194" s="66"/>
      <c r="R194" s="65"/>
      <c r="S194" s="5"/>
      <c r="T194" s="3"/>
      <c r="U194" s="1"/>
      <c r="V194" s="1"/>
      <c r="W194" s="1"/>
    </row>
    <row r="195" spans="1:23" x14ac:dyDescent="0.45">
      <c r="A195" s="201"/>
      <c r="B195" s="201"/>
      <c r="C195" s="201"/>
      <c r="D195" s="183"/>
      <c r="E195" s="183"/>
      <c r="F195" s="215"/>
      <c r="G195" s="198"/>
      <c r="H195" s="199"/>
      <c r="I195" s="185" t="s">
        <v>93</v>
      </c>
      <c r="J195" s="158" t="s">
        <v>0</v>
      </c>
      <c r="K195" s="93" t="e">
        <f t="shared" si="0"/>
        <v>#N/A</v>
      </c>
      <c r="L195" s="94" t="e">
        <f t="shared" si="1"/>
        <v>#N/A</v>
      </c>
      <c r="M195" s="90" t="e">
        <f t="shared" si="4"/>
        <v>#N/A</v>
      </c>
      <c r="N195" s="6"/>
      <c r="O195" s="6"/>
      <c r="P195" s="65"/>
      <c r="Q195" s="66"/>
      <c r="R195" s="65"/>
      <c r="S195" s="5"/>
      <c r="T195" s="3"/>
      <c r="U195" s="1"/>
      <c r="V195" s="1"/>
      <c r="W195" s="1"/>
    </row>
    <row r="196" spans="1:23" x14ac:dyDescent="0.45">
      <c r="A196" s="201"/>
      <c r="B196" s="201"/>
      <c r="C196" s="201"/>
      <c r="D196" s="183"/>
      <c r="E196" s="183"/>
      <c r="F196" s="215"/>
      <c r="G196" s="198"/>
      <c r="H196" s="199"/>
      <c r="I196" s="185" t="s">
        <v>93</v>
      </c>
      <c r="J196" s="158" t="s">
        <v>0</v>
      </c>
      <c r="K196" s="93" t="e">
        <f t="shared" si="0"/>
        <v>#N/A</v>
      </c>
      <c r="L196" s="94" t="e">
        <f t="shared" si="1"/>
        <v>#N/A</v>
      </c>
      <c r="M196" s="90" t="e">
        <f t="shared" si="4"/>
        <v>#N/A</v>
      </c>
      <c r="N196" s="6"/>
      <c r="O196" s="6"/>
      <c r="P196" s="65"/>
      <c r="Q196" s="66"/>
      <c r="R196" s="65"/>
      <c r="S196" s="5"/>
      <c r="T196" s="3"/>
      <c r="U196" s="1"/>
      <c r="V196" s="1"/>
      <c r="W196" s="1"/>
    </row>
    <row r="197" spans="1:23" x14ac:dyDescent="0.45">
      <c r="A197" s="201"/>
      <c r="B197" s="201"/>
      <c r="C197" s="201"/>
      <c r="D197" s="183"/>
      <c r="E197" s="183"/>
      <c r="F197" s="215"/>
      <c r="G197" s="198"/>
      <c r="H197" s="199"/>
      <c r="I197" s="185" t="s">
        <v>93</v>
      </c>
      <c r="J197" s="158" t="s">
        <v>0</v>
      </c>
      <c r="K197" s="93" t="e">
        <f t="shared" si="0"/>
        <v>#N/A</v>
      </c>
      <c r="L197" s="94" t="e">
        <f t="shared" si="1"/>
        <v>#N/A</v>
      </c>
      <c r="M197" s="90" t="e">
        <f t="shared" si="4"/>
        <v>#N/A</v>
      </c>
      <c r="N197" s="66"/>
      <c r="O197" s="65"/>
      <c r="P197" s="63"/>
      <c r="Q197" s="33"/>
      <c r="R197" s="59"/>
      <c r="S197" s="5"/>
      <c r="T197" s="3"/>
      <c r="U197" s="1"/>
      <c r="V197" s="1"/>
      <c r="W197" s="1"/>
    </row>
    <row r="198" spans="1:23" x14ac:dyDescent="0.45">
      <c r="A198" s="201"/>
      <c r="B198" s="201"/>
      <c r="C198" s="201"/>
      <c r="D198" s="183"/>
      <c r="E198" s="183"/>
      <c r="F198" s="215"/>
      <c r="G198" s="198"/>
      <c r="H198" s="199"/>
      <c r="I198" s="185" t="s">
        <v>93</v>
      </c>
      <c r="J198" s="158" t="s">
        <v>0</v>
      </c>
      <c r="K198" s="93" t="e">
        <f t="shared" si="0"/>
        <v>#N/A</v>
      </c>
      <c r="L198" s="94" t="e">
        <f t="shared" si="1"/>
        <v>#N/A</v>
      </c>
      <c r="M198" s="90" t="e">
        <f t="shared" si="4"/>
        <v>#N/A</v>
      </c>
      <c r="N198" s="66"/>
      <c r="O198" s="65"/>
      <c r="P198" s="63"/>
      <c r="Q198" s="33"/>
      <c r="R198" s="59"/>
      <c r="S198" s="5"/>
      <c r="T198" s="3"/>
      <c r="U198" s="1"/>
      <c r="V198" s="1"/>
      <c r="W198" s="1"/>
    </row>
    <row r="199" spans="1:23" x14ac:dyDescent="0.45">
      <c r="A199" s="201"/>
      <c r="B199" s="201"/>
      <c r="C199" s="201"/>
      <c r="D199" s="183"/>
      <c r="E199" s="183"/>
      <c r="F199" s="215"/>
      <c r="G199" s="198"/>
      <c r="H199" s="199"/>
      <c r="I199" s="185" t="s">
        <v>93</v>
      </c>
      <c r="J199" s="158" t="s">
        <v>0</v>
      </c>
      <c r="K199" s="93" t="e">
        <f t="shared" si="0"/>
        <v>#N/A</v>
      </c>
      <c r="L199" s="94" t="e">
        <f t="shared" si="1"/>
        <v>#N/A</v>
      </c>
      <c r="M199" s="90" t="e">
        <f t="shared" si="4"/>
        <v>#N/A</v>
      </c>
      <c r="N199" s="66"/>
      <c r="O199" s="65"/>
      <c r="P199" s="59"/>
      <c r="Q199" s="33"/>
      <c r="R199" s="59"/>
      <c r="S199" s="5"/>
      <c r="T199" s="3"/>
      <c r="U199" s="1"/>
      <c r="V199" s="1"/>
      <c r="W199" s="1"/>
    </row>
    <row r="200" spans="1:23" x14ac:dyDescent="0.45">
      <c r="A200" s="201"/>
      <c r="B200" s="201"/>
      <c r="C200" s="201"/>
      <c r="D200" s="183"/>
      <c r="E200" s="183"/>
      <c r="F200" s="215"/>
      <c r="G200" s="198"/>
      <c r="H200" s="199"/>
      <c r="I200" s="185" t="s">
        <v>93</v>
      </c>
      <c r="J200" s="158" t="s">
        <v>0</v>
      </c>
      <c r="K200" s="93" t="e">
        <f t="shared" si="0"/>
        <v>#N/A</v>
      </c>
      <c r="L200" s="94" t="e">
        <f t="shared" si="1"/>
        <v>#N/A</v>
      </c>
      <c r="M200" s="90" t="e">
        <f t="shared" si="4"/>
        <v>#N/A</v>
      </c>
      <c r="N200" s="66"/>
      <c r="O200" s="58"/>
      <c r="P200" s="59"/>
      <c r="Q200" s="33"/>
      <c r="R200" s="59"/>
      <c r="S200" s="5"/>
      <c r="T200" s="3"/>
      <c r="U200" s="1"/>
      <c r="V200" s="1"/>
      <c r="W200" s="1"/>
    </row>
    <row r="201" spans="1:23" x14ac:dyDescent="0.45">
      <c r="A201" s="201"/>
      <c r="B201" s="201"/>
      <c r="C201" s="201"/>
      <c r="D201" s="183"/>
      <c r="E201" s="183"/>
      <c r="F201" s="215"/>
      <c r="G201" s="198"/>
      <c r="H201" s="199"/>
      <c r="I201" s="185" t="s">
        <v>93</v>
      </c>
      <c r="J201" s="158" t="s">
        <v>0</v>
      </c>
      <c r="K201" s="93" t="e">
        <f t="shared" si="0"/>
        <v>#N/A</v>
      </c>
      <c r="L201" s="94" t="e">
        <f t="shared" si="1"/>
        <v>#N/A</v>
      </c>
      <c r="M201" s="90" t="e">
        <f t="shared" si="4"/>
        <v>#N/A</v>
      </c>
      <c r="N201" s="66"/>
      <c r="O201" s="58"/>
      <c r="P201" s="59"/>
      <c r="Q201" s="33"/>
      <c r="R201" s="59"/>
      <c r="S201" s="5"/>
      <c r="T201" s="3"/>
      <c r="U201" s="1"/>
      <c r="V201" s="1"/>
      <c r="W201" s="1"/>
    </row>
    <row r="202" spans="1:23" x14ac:dyDescent="0.45">
      <c r="A202" s="201"/>
      <c r="B202" s="201"/>
      <c r="C202" s="201"/>
      <c r="D202" s="183"/>
      <c r="E202" s="183"/>
      <c r="F202" s="215"/>
      <c r="G202" s="198"/>
      <c r="H202" s="199"/>
      <c r="I202" s="185" t="s">
        <v>93</v>
      </c>
      <c r="J202" s="158" t="s">
        <v>0</v>
      </c>
      <c r="K202" s="93" t="e">
        <f t="shared" si="0"/>
        <v>#N/A</v>
      </c>
      <c r="L202" s="94" t="e">
        <f t="shared" si="1"/>
        <v>#N/A</v>
      </c>
      <c r="M202" s="90" t="e">
        <f t="shared" si="4"/>
        <v>#N/A</v>
      </c>
      <c r="N202" s="66"/>
      <c r="O202" s="58"/>
      <c r="P202" s="59"/>
      <c r="Q202" s="33"/>
      <c r="R202" s="59"/>
      <c r="S202" s="5"/>
      <c r="T202" s="3"/>
      <c r="U202" s="1"/>
      <c r="V202" s="1"/>
      <c r="W202" s="1"/>
    </row>
    <row r="203" spans="1:23" x14ac:dyDescent="0.45">
      <c r="A203" s="201"/>
      <c r="B203" s="201"/>
      <c r="C203" s="201"/>
      <c r="D203" s="183"/>
      <c r="E203" s="183"/>
      <c r="F203" s="215"/>
      <c r="G203" s="198"/>
      <c r="H203" s="199"/>
      <c r="I203" s="185" t="s">
        <v>93</v>
      </c>
      <c r="J203" s="158" t="s">
        <v>0</v>
      </c>
      <c r="K203" s="93" t="e">
        <f t="shared" si="0"/>
        <v>#N/A</v>
      </c>
      <c r="L203" s="94" t="e">
        <f t="shared" si="1"/>
        <v>#N/A</v>
      </c>
      <c r="M203" s="90" t="e">
        <f t="shared" si="4"/>
        <v>#N/A</v>
      </c>
      <c r="N203" s="66"/>
      <c r="O203" s="58"/>
      <c r="P203" s="59"/>
      <c r="Q203" s="33"/>
      <c r="R203" s="59"/>
      <c r="S203" s="5"/>
      <c r="T203" s="3"/>
      <c r="U203" s="1"/>
      <c r="V203" s="1"/>
      <c r="W203" s="1"/>
    </row>
    <row r="204" spans="1:23" x14ac:dyDescent="0.45">
      <c r="A204" s="201"/>
      <c r="B204" s="201"/>
      <c r="C204" s="201"/>
      <c r="D204" s="183"/>
      <c r="E204" s="183"/>
      <c r="F204" s="215"/>
      <c r="G204" s="198"/>
      <c r="H204" s="199"/>
      <c r="I204" s="185" t="s">
        <v>93</v>
      </c>
      <c r="J204" s="158" t="s">
        <v>0</v>
      </c>
      <c r="K204" s="93" t="e">
        <f t="shared" si="0"/>
        <v>#N/A</v>
      </c>
      <c r="L204" s="94" t="e">
        <f t="shared" si="1"/>
        <v>#N/A</v>
      </c>
      <c r="M204" s="90" t="e">
        <f t="shared" si="4"/>
        <v>#N/A</v>
      </c>
      <c r="N204" s="66"/>
      <c r="O204" s="58"/>
      <c r="P204" s="59"/>
      <c r="Q204" s="33"/>
      <c r="R204" s="59"/>
      <c r="S204" s="5"/>
      <c r="T204" s="3"/>
      <c r="U204" s="1"/>
      <c r="V204" s="1"/>
      <c r="W204" s="1"/>
    </row>
    <row r="205" spans="1:23" x14ac:dyDescent="0.45">
      <c r="A205" s="201"/>
      <c r="B205" s="201"/>
      <c r="C205" s="201"/>
      <c r="D205" s="183"/>
      <c r="E205" s="183"/>
      <c r="F205" s="215"/>
      <c r="G205" s="198"/>
      <c r="H205" s="199"/>
      <c r="I205" s="185" t="s">
        <v>93</v>
      </c>
      <c r="J205" s="158" t="s">
        <v>0</v>
      </c>
      <c r="K205" s="93" t="e">
        <f t="shared" si="0"/>
        <v>#N/A</v>
      </c>
      <c r="L205" s="94" t="e">
        <f t="shared" si="1"/>
        <v>#N/A</v>
      </c>
      <c r="M205" s="90" t="e">
        <f t="shared" si="4"/>
        <v>#N/A</v>
      </c>
      <c r="N205" s="66"/>
      <c r="O205" s="58"/>
      <c r="P205" s="59"/>
      <c r="Q205" s="33"/>
      <c r="R205" s="59"/>
      <c r="S205" s="5"/>
      <c r="T205" s="3"/>
      <c r="U205" s="1"/>
      <c r="V205" s="1"/>
      <c r="W205" s="1"/>
    </row>
    <row r="206" spans="1:23" x14ac:dyDescent="0.45">
      <c r="A206" s="201"/>
      <c r="B206" s="201"/>
      <c r="C206" s="201"/>
      <c r="D206" s="183"/>
      <c r="E206" s="183"/>
      <c r="F206" s="215"/>
      <c r="G206" s="198"/>
      <c r="H206" s="199"/>
      <c r="I206" s="185" t="s">
        <v>93</v>
      </c>
      <c r="J206" s="158" t="s">
        <v>0</v>
      </c>
      <c r="K206" s="93" t="e">
        <f t="shared" si="0"/>
        <v>#N/A</v>
      </c>
      <c r="L206" s="94" t="e">
        <f t="shared" si="1"/>
        <v>#N/A</v>
      </c>
      <c r="M206" s="90" t="e">
        <f t="shared" si="4"/>
        <v>#N/A</v>
      </c>
      <c r="N206" s="66"/>
      <c r="O206" s="58"/>
      <c r="P206" s="59"/>
      <c r="Q206" s="33"/>
      <c r="R206" s="59"/>
      <c r="S206" s="5"/>
      <c r="T206" s="3"/>
      <c r="U206" s="1"/>
      <c r="V206" s="1"/>
      <c r="W206" s="1"/>
    </row>
    <row r="207" spans="1:23" x14ac:dyDescent="0.45">
      <c r="A207" s="201"/>
      <c r="B207" s="201"/>
      <c r="C207" s="201"/>
      <c r="D207" s="183"/>
      <c r="E207" s="183"/>
      <c r="F207" s="215"/>
      <c r="G207" s="198"/>
      <c r="H207" s="199"/>
      <c r="I207" s="185" t="s">
        <v>93</v>
      </c>
      <c r="J207" s="158" t="s">
        <v>0</v>
      </c>
      <c r="K207" s="93" t="e">
        <f t="shared" si="0"/>
        <v>#N/A</v>
      </c>
      <c r="L207" s="94" t="e">
        <f t="shared" si="1"/>
        <v>#N/A</v>
      </c>
      <c r="M207" s="90" t="e">
        <f t="shared" si="4"/>
        <v>#N/A</v>
      </c>
      <c r="N207" s="66"/>
      <c r="O207" s="58"/>
      <c r="P207" s="59"/>
      <c r="Q207" s="33"/>
      <c r="R207" s="59"/>
      <c r="S207" s="5"/>
      <c r="T207" s="3"/>
      <c r="U207" s="1"/>
      <c r="V207" s="1"/>
      <c r="W207" s="1"/>
    </row>
    <row r="208" spans="1:23" x14ac:dyDescent="0.45">
      <c r="A208" s="201"/>
      <c r="B208" s="201"/>
      <c r="C208" s="201"/>
      <c r="D208" s="183"/>
      <c r="E208" s="183"/>
      <c r="F208" s="215"/>
      <c r="G208" s="198"/>
      <c r="H208" s="199"/>
      <c r="I208" s="185" t="s">
        <v>93</v>
      </c>
      <c r="J208" s="158" t="s">
        <v>0</v>
      </c>
      <c r="K208" s="93" t="e">
        <f t="shared" si="0"/>
        <v>#N/A</v>
      </c>
      <c r="L208" s="94" t="e">
        <f t="shared" si="1"/>
        <v>#N/A</v>
      </c>
      <c r="M208" s="90" t="e">
        <f t="shared" si="4"/>
        <v>#N/A</v>
      </c>
      <c r="N208" s="66"/>
      <c r="O208" s="58"/>
      <c r="P208" s="59"/>
      <c r="Q208" s="33"/>
      <c r="R208" s="59"/>
      <c r="S208" s="5"/>
      <c r="T208" s="3"/>
      <c r="U208" s="1"/>
      <c r="V208" s="1"/>
      <c r="W208" s="1"/>
    </row>
    <row r="209" spans="1:23" x14ac:dyDescent="0.45">
      <c r="A209" s="201"/>
      <c r="B209" s="201"/>
      <c r="C209" s="201"/>
      <c r="D209" s="183"/>
      <c r="E209" s="183"/>
      <c r="F209" s="215"/>
      <c r="G209" s="198"/>
      <c r="H209" s="199"/>
      <c r="I209" s="185" t="s">
        <v>93</v>
      </c>
      <c r="J209" s="158" t="s">
        <v>0</v>
      </c>
      <c r="K209" s="93" t="e">
        <f t="shared" ref="K209:K255" si="5">VLOOKUP(YEAR(D209),$B$100:$C$125,2,FALSE)</f>
        <v>#N/A</v>
      </c>
      <c r="L209" s="94" t="e">
        <f t="shared" ref="L209:L255" si="6">VLOOKUP(YEAR(E209),$B$100:$C$125,2,FALSE)</f>
        <v>#N/A</v>
      </c>
      <c r="M209" s="90" t="e">
        <f t="shared" si="4"/>
        <v>#N/A</v>
      </c>
      <c r="N209" s="66"/>
      <c r="O209" s="58"/>
      <c r="P209" s="59"/>
      <c r="Q209" s="33"/>
      <c r="R209" s="59"/>
      <c r="S209" s="5"/>
      <c r="T209" s="3"/>
      <c r="U209" s="1"/>
      <c r="V209" s="1"/>
      <c r="W209" s="1"/>
    </row>
    <row r="210" spans="1:23" x14ac:dyDescent="0.45">
      <c r="A210" s="201"/>
      <c r="B210" s="201"/>
      <c r="C210" s="201"/>
      <c r="D210" s="183"/>
      <c r="E210" s="183"/>
      <c r="F210" s="215"/>
      <c r="G210" s="198"/>
      <c r="H210" s="199"/>
      <c r="I210" s="185" t="s">
        <v>93</v>
      </c>
      <c r="J210" s="158" t="s">
        <v>0</v>
      </c>
      <c r="K210" s="93" t="e">
        <f t="shared" si="5"/>
        <v>#N/A</v>
      </c>
      <c r="L210" s="94" t="e">
        <f t="shared" si="6"/>
        <v>#N/A</v>
      </c>
      <c r="M210" s="90" t="e">
        <f t="shared" si="4"/>
        <v>#N/A</v>
      </c>
      <c r="N210" s="66"/>
      <c r="O210" s="58"/>
      <c r="P210" s="59"/>
      <c r="Q210" s="33"/>
      <c r="R210" s="59"/>
      <c r="S210" s="5"/>
      <c r="T210" s="3"/>
      <c r="U210" s="1"/>
      <c r="V210" s="1"/>
      <c r="W210" s="1"/>
    </row>
    <row r="211" spans="1:23" x14ac:dyDescent="0.45">
      <c r="A211" s="201"/>
      <c r="B211" s="201"/>
      <c r="C211" s="201"/>
      <c r="D211" s="183"/>
      <c r="E211" s="183"/>
      <c r="F211" s="215"/>
      <c r="G211" s="198"/>
      <c r="H211" s="199"/>
      <c r="I211" s="185" t="s">
        <v>93</v>
      </c>
      <c r="J211" s="158" t="s">
        <v>0</v>
      </c>
      <c r="K211" s="93" t="e">
        <f t="shared" si="5"/>
        <v>#N/A</v>
      </c>
      <c r="L211" s="94" t="e">
        <f t="shared" si="6"/>
        <v>#N/A</v>
      </c>
      <c r="M211" s="90" t="e">
        <f t="shared" si="4"/>
        <v>#N/A</v>
      </c>
      <c r="N211" s="66"/>
      <c r="O211" s="58"/>
      <c r="P211" s="59"/>
      <c r="Q211" s="33"/>
      <c r="R211" s="59"/>
      <c r="S211" s="5"/>
      <c r="T211" s="3"/>
      <c r="U211" s="1"/>
      <c r="V211" s="1"/>
      <c r="W211" s="1"/>
    </row>
    <row r="212" spans="1:23" x14ac:dyDescent="0.45">
      <c r="A212" s="201"/>
      <c r="B212" s="201"/>
      <c r="C212" s="201"/>
      <c r="D212" s="183"/>
      <c r="E212" s="183"/>
      <c r="F212" s="215"/>
      <c r="G212" s="198"/>
      <c r="H212" s="199"/>
      <c r="I212" s="185" t="s">
        <v>93</v>
      </c>
      <c r="J212" s="158" t="s">
        <v>0</v>
      </c>
      <c r="K212" s="93" t="e">
        <f t="shared" si="5"/>
        <v>#N/A</v>
      </c>
      <c r="L212" s="94" t="e">
        <f t="shared" si="6"/>
        <v>#N/A</v>
      </c>
      <c r="M212" s="90" t="e">
        <f t="shared" si="4"/>
        <v>#N/A</v>
      </c>
      <c r="N212" s="66"/>
      <c r="O212" s="58"/>
      <c r="P212" s="59"/>
      <c r="Q212" s="33"/>
      <c r="R212" s="59"/>
      <c r="S212" s="5"/>
      <c r="T212" s="3"/>
      <c r="U212" s="1"/>
      <c r="V212" s="1"/>
      <c r="W212" s="1"/>
    </row>
    <row r="213" spans="1:23" x14ac:dyDescent="0.45">
      <c r="A213" s="201"/>
      <c r="B213" s="201"/>
      <c r="C213" s="201"/>
      <c r="D213" s="183"/>
      <c r="E213" s="183"/>
      <c r="F213" s="215"/>
      <c r="G213" s="198"/>
      <c r="H213" s="199"/>
      <c r="I213" s="185" t="s">
        <v>93</v>
      </c>
      <c r="J213" s="158" t="s">
        <v>0</v>
      </c>
      <c r="K213" s="93" t="e">
        <f t="shared" si="5"/>
        <v>#N/A</v>
      </c>
      <c r="L213" s="94" t="e">
        <f t="shared" si="6"/>
        <v>#N/A</v>
      </c>
      <c r="M213" s="90" t="e">
        <f t="shared" si="4"/>
        <v>#N/A</v>
      </c>
      <c r="N213" s="66"/>
      <c r="O213" s="58"/>
      <c r="P213" s="59"/>
      <c r="Q213" s="33"/>
      <c r="R213" s="59"/>
      <c r="S213" s="5"/>
      <c r="T213" s="3"/>
      <c r="U213" s="1"/>
      <c r="V213" s="1"/>
      <c r="W213" s="1"/>
    </row>
    <row r="214" spans="1:23" x14ac:dyDescent="0.45">
      <c r="A214" s="201"/>
      <c r="B214" s="201"/>
      <c r="C214" s="201"/>
      <c r="D214" s="183"/>
      <c r="E214" s="183"/>
      <c r="F214" s="215"/>
      <c r="G214" s="198"/>
      <c r="H214" s="199"/>
      <c r="I214" s="185" t="s">
        <v>93</v>
      </c>
      <c r="J214" s="158" t="s">
        <v>0</v>
      </c>
      <c r="K214" s="93" t="e">
        <f t="shared" si="5"/>
        <v>#N/A</v>
      </c>
      <c r="L214" s="94" t="e">
        <f t="shared" si="6"/>
        <v>#N/A</v>
      </c>
      <c r="M214" s="90" t="e">
        <f t="shared" si="4"/>
        <v>#N/A</v>
      </c>
      <c r="N214" s="66"/>
      <c r="O214" s="58"/>
      <c r="P214" s="59"/>
      <c r="Q214" s="33"/>
      <c r="R214" s="59"/>
      <c r="S214" s="5"/>
      <c r="T214" s="3"/>
      <c r="U214" s="1"/>
      <c r="V214" s="1"/>
      <c r="W214" s="1"/>
    </row>
    <row r="215" spans="1:23" x14ac:dyDescent="0.45">
      <c r="A215" s="201"/>
      <c r="B215" s="201"/>
      <c r="C215" s="201"/>
      <c r="D215" s="183"/>
      <c r="E215" s="183"/>
      <c r="F215" s="215"/>
      <c r="G215" s="198"/>
      <c r="H215" s="199"/>
      <c r="I215" s="185" t="s">
        <v>93</v>
      </c>
      <c r="J215" s="158" t="s">
        <v>0</v>
      </c>
      <c r="K215" s="93" t="e">
        <f t="shared" si="5"/>
        <v>#N/A</v>
      </c>
      <c r="L215" s="94" t="e">
        <f t="shared" si="6"/>
        <v>#N/A</v>
      </c>
      <c r="M215" s="90" t="e">
        <f t="shared" si="4"/>
        <v>#N/A</v>
      </c>
      <c r="N215" s="66"/>
      <c r="O215" s="58"/>
      <c r="P215" s="59"/>
      <c r="Q215" s="33"/>
      <c r="R215" s="59"/>
      <c r="S215" s="5"/>
      <c r="T215" s="3"/>
      <c r="U215" s="1"/>
      <c r="V215" s="1"/>
      <c r="W215" s="1"/>
    </row>
    <row r="216" spans="1:23" x14ac:dyDescent="0.45">
      <c r="A216" s="201"/>
      <c r="B216" s="201"/>
      <c r="C216" s="201"/>
      <c r="D216" s="183"/>
      <c r="E216" s="183"/>
      <c r="F216" s="215"/>
      <c r="G216" s="198"/>
      <c r="H216" s="199"/>
      <c r="I216" s="185" t="s">
        <v>93</v>
      </c>
      <c r="J216" s="158" t="s">
        <v>0</v>
      </c>
      <c r="K216" s="93" t="e">
        <f t="shared" si="5"/>
        <v>#N/A</v>
      </c>
      <c r="L216" s="94" t="e">
        <f t="shared" si="6"/>
        <v>#N/A</v>
      </c>
      <c r="M216" s="90" t="e">
        <f t="shared" ref="M216:M255" si="7">((H216*L216)-(G216*K216))*F216</f>
        <v>#N/A</v>
      </c>
      <c r="N216" s="66"/>
      <c r="O216" s="58"/>
      <c r="P216" s="59"/>
      <c r="Q216" s="33"/>
      <c r="R216" s="59"/>
      <c r="S216" s="5"/>
      <c r="T216" s="3"/>
      <c r="U216" s="1"/>
      <c r="V216" s="1"/>
      <c r="W216" s="1"/>
    </row>
    <row r="217" spans="1:23" x14ac:dyDescent="0.45">
      <c r="A217" s="201"/>
      <c r="B217" s="201"/>
      <c r="C217" s="201"/>
      <c r="D217" s="183"/>
      <c r="E217" s="183"/>
      <c r="F217" s="215"/>
      <c r="G217" s="198"/>
      <c r="H217" s="199"/>
      <c r="I217" s="185" t="s">
        <v>93</v>
      </c>
      <c r="J217" s="158" t="s">
        <v>0</v>
      </c>
      <c r="K217" s="93" t="e">
        <f t="shared" si="5"/>
        <v>#N/A</v>
      </c>
      <c r="L217" s="94" t="e">
        <f t="shared" si="6"/>
        <v>#N/A</v>
      </c>
      <c r="M217" s="90" t="e">
        <f t="shared" si="7"/>
        <v>#N/A</v>
      </c>
      <c r="N217" s="66"/>
      <c r="O217" s="58"/>
      <c r="P217" s="59"/>
      <c r="Q217" s="33"/>
      <c r="R217" s="59"/>
      <c r="S217" s="5"/>
      <c r="T217" s="3"/>
      <c r="U217" s="1"/>
      <c r="V217" s="1"/>
      <c r="W217" s="1"/>
    </row>
    <row r="218" spans="1:23" x14ac:dyDescent="0.45">
      <c r="A218" s="201"/>
      <c r="B218" s="201"/>
      <c r="C218" s="201"/>
      <c r="D218" s="183"/>
      <c r="E218" s="183"/>
      <c r="F218" s="215"/>
      <c r="G218" s="198"/>
      <c r="H218" s="199"/>
      <c r="I218" s="185" t="s">
        <v>93</v>
      </c>
      <c r="J218" s="158" t="s">
        <v>0</v>
      </c>
      <c r="K218" s="93" t="e">
        <f t="shared" si="5"/>
        <v>#N/A</v>
      </c>
      <c r="L218" s="94" t="e">
        <f t="shared" si="6"/>
        <v>#N/A</v>
      </c>
      <c r="M218" s="90" t="e">
        <f t="shared" si="7"/>
        <v>#N/A</v>
      </c>
      <c r="N218" s="66"/>
      <c r="O218" s="58"/>
      <c r="P218" s="59"/>
      <c r="Q218" s="33"/>
      <c r="R218" s="59"/>
      <c r="S218" s="5"/>
      <c r="T218" s="3"/>
      <c r="U218" s="1"/>
      <c r="V218" s="1"/>
      <c r="W218" s="1"/>
    </row>
    <row r="219" spans="1:23" x14ac:dyDescent="0.45">
      <c r="A219" s="201"/>
      <c r="B219" s="201"/>
      <c r="C219" s="201"/>
      <c r="D219" s="183"/>
      <c r="E219" s="183"/>
      <c r="F219" s="215"/>
      <c r="G219" s="198"/>
      <c r="H219" s="199"/>
      <c r="I219" s="185" t="s">
        <v>93</v>
      </c>
      <c r="J219" s="158" t="s">
        <v>0</v>
      </c>
      <c r="K219" s="93" t="e">
        <f t="shared" si="5"/>
        <v>#N/A</v>
      </c>
      <c r="L219" s="94" t="e">
        <f t="shared" si="6"/>
        <v>#N/A</v>
      </c>
      <c r="M219" s="90" t="e">
        <f t="shared" si="7"/>
        <v>#N/A</v>
      </c>
      <c r="N219" s="66"/>
      <c r="O219" s="58"/>
      <c r="P219" s="59"/>
      <c r="Q219" s="33"/>
      <c r="R219" s="59"/>
      <c r="S219" s="5"/>
      <c r="T219" s="3"/>
      <c r="U219" s="1"/>
      <c r="V219" s="1"/>
      <c r="W219" s="1"/>
    </row>
    <row r="220" spans="1:23" x14ac:dyDescent="0.45">
      <c r="A220" s="201"/>
      <c r="B220" s="201"/>
      <c r="C220" s="201"/>
      <c r="D220" s="183"/>
      <c r="E220" s="183"/>
      <c r="F220" s="215"/>
      <c r="G220" s="198"/>
      <c r="H220" s="199"/>
      <c r="I220" s="185" t="s">
        <v>93</v>
      </c>
      <c r="J220" s="158" t="s">
        <v>0</v>
      </c>
      <c r="K220" s="93" t="e">
        <f t="shared" si="5"/>
        <v>#N/A</v>
      </c>
      <c r="L220" s="94" t="e">
        <f t="shared" si="6"/>
        <v>#N/A</v>
      </c>
      <c r="M220" s="90" t="e">
        <f t="shared" si="7"/>
        <v>#N/A</v>
      </c>
      <c r="N220" s="66"/>
      <c r="O220" s="58"/>
      <c r="P220" s="59"/>
      <c r="Q220" s="33"/>
      <c r="R220" s="59"/>
      <c r="S220" s="5"/>
      <c r="T220" s="3"/>
      <c r="U220" s="1"/>
      <c r="V220" s="1"/>
      <c r="W220" s="1"/>
    </row>
    <row r="221" spans="1:23" x14ac:dyDescent="0.45">
      <c r="A221" s="201"/>
      <c r="B221" s="201"/>
      <c r="C221" s="201"/>
      <c r="D221" s="183"/>
      <c r="E221" s="183"/>
      <c r="F221" s="215"/>
      <c r="G221" s="198"/>
      <c r="H221" s="199"/>
      <c r="I221" s="185" t="s">
        <v>93</v>
      </c>
      <c r="J221" s="158" t="s">
        <v>0</v>
      </c>
      <c r="K221" s="93" t="e">
        <f t="shared" si="5"/>
        <v>#N/A</v>
      </c>
      <c r="L221" s="94" t="e">
        <f t="shared" si="6"/>
        <v>#N/A</v>
      </c>
      <c r="M221" s="90" t="e">
        <f t="shared" si="7"/>
        <v>#N/A</v>
      </c>
      <c r="N221" s="66"/>
      <c r="O221" s="58"/>
      <c r="P221" s="59"/>
      <c r="Q221" s="33"/>
      <c r="R221" s="59"/>
      <c r="S221" s="5"/>
      <c r="T221" s="3"/>
      <c r="U221" s="1"/>
      <c r="V221" s="1"/>
      <c r="W221" s="1"/>
    </row>
    <row r="222" spans="1:23" x14ac:dyDescent="0.45">
      <c r="A222" s="201"/>
      <c r="B222" s="201"/>
      <c r="C222" s="201"/>
      <c r="D222" s="183"/>
      <c r="E222" s="183"/>
      <c r="F222" s="215"/>
      <c r="G222" s="198"/>
      <c r="H222" s="199"/>
      <c r="I222" s="185" t="s">
        <v>93</v>
      </c>
      <c r="J222" s="158" t="s">
        <v>0</v>
      </c>
      <c r="K222" s="93" t="e">
        <f t="shared" si="5"/>
        <v>#N/A</v>
      </c>
      <c r="L222" s="94" t="e">
        <f t="shared" si="6"/>
        <v>#N/A</v>
      </c>
      <c r="M222" s="90" t="e">
        <f t="shared" si="7"/>
        <v>#N/A</v>
      </c>
      <c r="N222" s="66"/>
      <c r="O222" s="58"/>
      <c r="P222" s="59"/>
      <c r="Q222" s="33"/>
      <c r="R222" s="59"/>
      <c r="S222" s="5"/>
      <c r="T222" s="3"/>
      <c r="U222" s="1"/>
      <c r="V222" s="1"/>
      <c r="W222" s="1"/>
    </row>
    <row r="223" spans="1:23" x14ac:dyDescent="0.45">
      <c r="A223" s="201"/>
      <c r="B223" s="201"/>
      <c r="C223" s="201"/>
      <c r="D223" s="183"/>
      <c r="E223" s="183"/>
      <c r="F223" s="215"/>
      <c r="G223" s="198"/>
      <c r="H223" s="199"/>
      <c r="I223" s="185" t="s">
        <v>93</v>
      </c>
      <c r="J223" s="158" t="s">
        <v>0</v>
      </c>
      <c r="K223" s="93" t="e">
        <f t="shared" si="5"/>
        <v>#N/A</v>
      </c>
      <c r="L223" s="94" t="e">
        <f t="shared" si="6"/>
        <v>#N/A</v>
      </c>
      <c r="M223" s="90" t="e">
        <f t="shared" si="7"/>
        <v>#N/A</v>
      </c>
      <c r="N223" s="66"/>
      <c r="O223" s="58"/>
      <c r="P223" s="59"/>
      <c r="Q223" s="33"/>
      <c r="R223" s="59"/>
      <c r="S223" s="5"/>
      <c r="T223" s="3"/>
      <c r="U223" s="1"/>
      <c r="V223" s="1"/>
      <c r="W223" s="1"/>
    </row>
    <row r="224" spans="1:23" x14ac:dyDescent="0.45">
      <c r="A224" s="201"/>
      <c r="B224" s="201"/>
      <c r="C224" s="201"/>
      <c r="D224" s="183"/>
      <c r="E224" s="183"/>
      <c r="F224" s="215"/>
      <c r="G224" s="198"/>
      <c r="H224" s="199"/>
      <c r="I224" s="185" t="s">
        <v>93</v>
      </c>
      <c r="J224" s="158" t="s">
        <v>0</v>
      </c>
      <c r="K224" s="93" t="e">
        <f t="shared" si="5"/>
        <v>#N/A</v>
      </c>
      <c r="L224" s="94" t="e">
        <f t="shared" si="6"/>
        <v>#N/A</v>
      </c>
      <c r="M224" s="90" t="e">
        <f t="shared" si="7"/>
        <v>#N/A</v>
      </c>
      <c r="N224" s="66"/>
      <c r="O224" s="58"/>
      <c r="P224" s="59"/>
      <c r="Q224" s="33"/>
      <c r="R224" s="59"/>
      <c r="S224" s="5"/>
      <c r="T224" s="3"/>
      <c r="U224" s="1"/>
      <c r="V224" s="1"/>
      <c r="W224" s="1"/>
    </row>
    <row r="225" spans="1:23" x14ac:dyDescent="0.45">
      <c r="A225" s="201"/>
      <c r="B225" s="201"/>
      <c r="C225" s="201"/>
      <c r="D225" s="183"/>
      <c r="E225" s="183"/>
      <c r="F225" s="215"/>
      <c r="G225" s="198"/>
      <c r="H225" s="199"/>
      <c r="I225" s="185" t="s">
        <v>93</v>
      </c>
      <c r="J225" s="158" t="s">
        <v>0</v>
      </c>
      <c r="K225" s="93" t="e">
        <f t="shared" si="5"/>
        <v>#N/A</v>
      </c>
      <c r="L225" s="94" t="e">
        <f t="shared" si="6"/>
        <v>#N/A</v>
      </c>
      <c r="M225" s="90" t="e">
        <f t="shared" si="7"/>
        <v>#N/A</v>
      </c>
      <c r="N225" s="66"/>
      <c r="O225" s="58"/>
      <c r="P225" s="59"/>
      <c r="Q225" s="33"/>
      <c r="R225" s="59"/>
      <c r="S225" s="5"/>
      <c r="T225" s="3"/>
      <c r="U225" s="1"/>
      <c r="V225" s="1"/>
      <c r="W225" s="1"/>
    </row>
    <row r="226" spans="1:23" x14ac:dyDescent="0.45">
      <c r="A226" s="201"/>
      <c r="B226" s="201"/>
      <c r="C226" s="201"/>
      <c r="D226" s="183"/>
      <c r="E226" s="183"/>
      <c r="F226" s="215"/>
      <c r="G226" s="198"/>
      <c r="H226" s="199"/>
      <c r="I226" s="185" t="s">
        <v>93</v>
      </c>
      <c r="J226" s="158" t="s">
        <v>0</v>
      </c>
      <c r="K226" s="93" t="e">
        <f t="shared" si="5"/>
        <v>#N/A</v>
      </c>
      <c r="L226" s="94" t="e">
        <f t="shared" si="6"/>
        <v>#N/A</v>
      </c>
      <c r="M226" s="90" t="e">
        <f t="shared" si="7"/>
        <v>#N/A</v>
      </c>
      <c r="N226" s="66"/>
      <c r="O226" s="58"/>
      <c r="P226" s="59"/>
      <c r="Q226" s="33"/>
      <c r="R226" s="59"/>
      <c r="S226" s="5"/>
      <c r="T226" s="3"/>
      <c r="U226" s="1"/>
      <c r="V226" s="1"/>
      <c r="W226" s="1"/>
    </row>
    <row r="227" spans="1:23" x14ac:dyDescent="0.45">
      <c r="A227" s="201"/>
      <c r="B227" s="201"/>
      <c r="C227" s="201"/>
      <c r="D227" s="183"/>
      <c r="E227" s="183"/>
      <c r="F227" s="215"/>
      <c r="G227" s="198"/>
      <c r="H227" s="199"/>
      <c r="I227" s="185" t="s">
        <v>93</v>
      </c>
      <c r="J227" s="158" t="s">
        <v>0</v>
      </c>
      <c r="K227" s="93" t="e">
        <f t="shared" si="5"/>
        <v>#N/A</v>
      </c>
      <c r="L227" s="94" t="e">
        <f t="shared" si="6"/>
        <v>#N/A</v>
      </c>
      <c r="M227" s="90" t="e">
        <f t="shared" si="7"/>
        <v>#N/A</v>
      </c>
      <c r="N227" s="66"/>
      <c r="O227" s="58"/>
      <c r="P227" s="59"/>
      <c r="Q227" s="33"/>
      <c r="R227" s="59"/>
      <c r="S227" s="5"/>
      <c r="T227" s="3"/>
      <c r="U227" s="1"/>
      <c r="V227" s="1"/>
      <c r="W227" s="1"/>
    </row>
    <row r="228" spans="1:23" x14ac:dyDescent="0.45">
      <c r="A228" s="201"/>
      <c r="B228" s="201"/>
      <c r="C228" s="201"/>
      <c r="D228" s="183"/>
      <c r="E228" s="183"/>
      <c r="F228" s="215"/>
      <c r="G228" s="198"/>
      <c r="H228" s="199"/>
      <c r="I228" s="185" t="s">
        <v>93</v>
      </c>
      <c r="J228" s="158" t="s">
        <v>0</v>
      </c>
      <c r="K228" s="93" t="e">
        <f t="shared" si="5"/>
        <v>#N/A</v>
      </c>
      <c r="L228" s="94" t="e">
        <f t="shared" si="6"/>
        <v>#N/A</v>
      </c>
      <c r="M228" s="90" t="e">
        <f t="shared" si="7"/>
        <v>#N/A</v>
      </c>
      <c r="N228" s="66"/>
      <c r="O228" s="58"/>
      <c r="P228" s="59"/>
      <c r="Q228" s="33"/>
      <c r="R228" s="59"/>
      <c r="S228" s="5"/>
      <c r="T228" s="3"/>
      <c r="U228" s="1"/>
      <c r="V228" s="1"/>
      <c r="W228" s="1"/>
    </row>
    <row r="229" spans="1:23" x14ac:dyDescent="0.45">
      <c r="A229" s="201"/>
      <c r="B229" s="201"/>
      <c r="C229" s="201"/>
      <c r="D229" s="183"/>
      <c r="E229" s="183"/>
      <c r="F229" s="215"/>
      <c r="G229" s="198"/>
      <c r="H229" s="199"/>
      <c r="I229" s="185" t="s">
        <v>93</v>
      </c>
      <c r="J229" s="158" t="s">
        <v>0</v>
      </c>
      <c r="K229" s="93" t="e">
        <f t="shared" si="5"/>
        <v>#N/A</v>
      </c>
      <c r="L229" s="94" t="e">
        <f t="shared" si="6"/>
        <v>#N/A</v>
      </c>
      <c r="M229" s="90" t="e">
        <f t="shared" si="7"/>
        <v>#N/A</v>
      </c>
      <c r="N229" s="66"/>
      <c r="O229" s="58"/>
      <c r="P229" s="59"/>
      <c r="Q229" s="33"/>
      <c r="R229" s="59"/>
      <c r="S229" s="5"/>
      <c r="T229" s="3"/>
      <c r="U229" s="1"/>
      <c r="V229" s="1"/>
      <c r="W229" s="1"/>
    </row>
    <row r="230" spans="1:23" x14ac:dyDescent="0.45">
      <c r="A230" s="201"/>
      <c r="B230" s="201"/>
      <c r="C230" s="201"/>
      <c r="D230" s="183"/>
      <c r="E230" s="183"/>
      <c r="F230" s="215"/>
      <c r="G230" s="198"/>
      <c r="H230" s="199"/>
      <c r="I230" s="185" t="s">
        <v>93</v>
      </c>
      <c r="J230" s="158" t="s">
        <v>0</v>
      </c>
      <c r="K230" s="93" t="e">
        <f t="shared" si="5"/>
        <v>#N/A</v>
      </c>
      <c r="L230" s="94" t="e">
        <f t="shared" si="6"/>
        <v>#N/A</v>
      </c>
      <c r="M230" s="90" t="e">
        <f t="shared" si="7"/>
        <v>#N/A</v>
      </c>
      <c r="N230" s="66"/>
      <c r="O230" s="58"/>
      <c r="P230" s="59"/>
      <c r="Q230" s="33"/>
      <c r="R230" s="59"/>
      <c r="S230" s="5"/>
      <c r="T230" s="3"/>
      <c r="U230" s="1"/>
      <c r="V230" s="1"/>
      <c r="W230" s="1"/>
    </row>
    <row r="231" spans="1:23" x14ac:dyDescent="0.45">
      <c r="A231" s="201"/>
      <c r="B231" s="201"/>
      <c r="C231" s="201"/>
      <c r="D231" s="183"/>
      <c r="E231" s="183"/>
      <c r="F231" s="215"/>
      <c r="G231" s="198"/>
      <c r="H231" s="199"/>
      <c r="I231" s="185" t="s">
        <v>93</v>
      </c>
      <c r="J231" s="158" t="s">
        <v>0</v>
      </c>
      <c r="K231" s="93" t="e">
        <f t="shared" si="5"/>
        <v>#N/A</v>
      </c>
      <c r="L231" s="94" t="e">
        <f t="shared" si="6"/>
        <v>#N/A</v>
      </c>
      <c r="M231" s="90" t="e">
        <f t="shared" si="7"/>
        <v>#N/A</v>
      </c>
      <c r="N231" s="66"/>
      <c r="O231" s="58"/>
      <c r="P231" s="59"/>
      <c r="Q231" s="33"/>
      <c r="R231" s="59"/>
      <c r="S231" s="5"/>
      <c r="T231" s="3"/>
      <c r="U231" s="1"/>
      <c r="V231" s="1"/>
      <c r="W231" s="1"/>
    </row>
    <row r="232" spans="1:23" x14ac:dyDescent="0.45">
      <c r="A232" s="201"/>
      <c r="B232" s="201"/>
      <c r="C232" s="201"/>
      <c r="D232" s="183"/>
      <c r="E232" s="183"/>
      <c r="F232" s="215"/>
      <c r="G232" s="198"/>
      <c r="H232" s="199"/>
      <c r="I232" s="185" t="s">
        <v>93</v>
      </c>
      <c r="J232" s="158" t="s">
        <v>0</v>
      </c>
      <c r="K232" s="93" t="e">
        <f t="shared" si="5"/>
        <v>#N/A</v>
      </c>
      <c r="L232" s="94" t="e">
        <f t="shared" si="6"/>
        <v>#N/A</v>
      </c>
      <c r="M232" s="90" t="e">
        <f t="shared" si="7"/>
        <v>#N/A</v>
      </c>
      <c r="N232" s="66"/>
      <c r="O232" s="58"/>
      <c r="P232" s="59"/>
      <c r="Q232" s="33"/>
      <c r="R232" s="59"/>
      <c r="S232" s="5"/>
      <c r="T232" s="3"/>
      <c r="U232" s="1"/>
      <c r="V232" s="1"/>
      <c r="W232" s="1"/>
    </row>
    <row r="233" spans="1:23" x14ac:dyDescent="0.45">
      <c r="A233" s="201"/>
      <c r="B233" s="201"/>
      <c r="C233" s="201"/>
      <c r="D233" s="183"/>
      <c r="E233" s="183"/>
      <c r="F233" s="215"/>
      <c r="G233" s="198"/>
      <c r="H233" s="199"/>
      <c r="I233" s="185" t="s">
        <v>93</v>
      </c>
      <c r="J233" s="158" t="s">
        <v>0</v>
      </c>
      <c r="K233" s="93" t="e">
        <f t="shared" si="5"/>
        <v>#N/A</v>
      </c>
      <c r="L233" s="94" t="e">
        <f t="shared" si="6"/>
        <v>#N/A</v>
      </c>
      <c r="M233" s="90" t="e">
        <f t="shared" si="7"/>
        <v>#N/A</v>
      </c>
      <c r="N233" s="66"/>
      <c r="O233" s="58"/>
      <c r="P233" s="59"/>
      <c r="Q233" s="33"/>
      <c r="R233" s="59"/>
      <c r="S233" s="5"/>
      <c r="T233" s="3"/>
      <c r="U233" s="1"/>
      <c r="V233" s="1"/>
      <c r="W233" s="1"/>
    </row>
    <row r="234" spans="1:23" x14ac:dyDescent="0.45">
      <c r="A234" s="201"/>
      <c r="B234" s="201"/>
      <c r="C234" s="201"/>
      <c r="D234" s="183"/>
      <c r="E234" s="183"/>
      <c r="F234" s="215"/>
      <c r="G234" s="198"/>
      <c r="H234" s="199"/>
      <c r="I234" s="185" t="s">
        <v>93</v>
      </c>
      <c r="J234" s="158" t="s">
        <v>0</v>
      </c>
      <c r="K234" s="93" t="e">
        <f t="shared" si="5"/>
        <v>#N/A</v>
      </c>
      <c r="L234" s="94" t="e">
        <f t="shared" si="6"/>
        <v>#N/A</v>
      </c>
      <c r="M234" s="90" t="e">
        <f t="shared" si="7"/>
        <v>#N/A</v>
      </c>
      <c r="N234" s="66"/>
      <c r="O234" s="58"/>
      <c r="P234" s="59"/>
      <c r="Q234" s="33"/>
      <c r="R234" s="59"/>
      <c r="S234" s="5"/>
      <c r="T234" s="3"/>
      <c r="U234" s="1"/>
      <c r="V234" s="1"/>
      <c r="W234" s="1"/>
    </row>
    <row r="235" spans="1:23" x14ac:dyDescent="0.45">
      <c r="A235" s="201"/>
      <c r="B235" s="201"/>
      <c r="C235" s="201"/>
      <c r="D235" s="183"/>
      <c r="E235" s="183"/>
      <c r="F235" s="215"/>
      <c r="G235" s="198"/>
      <c r="H235" s="199"/>
      <c r="I235" s="185" t="s">
        <v>93</v>
      </c>
      <c r="J235" s="158" t="s">
        <v>0</v>
      </c>
      <c r="K235" s="93" t="e">
        <f t="shared" si="5"/>
        <v>#N/A</v>
      </c>
      <c r="L235" s="94" t="e">
        <f t="shared" si="6"/>
        <v>#N/A</v>
      </c>
      <c r="M235" s="90" t="e">
        <f t="shared" si="7"/>
        <v>#N/A</v>
      </c>
      <c r="N235" s="66"/>
      <c r="O235" s="58"/>
      <c r="P235" s="59"/>
      <c r="Q235" s="33"/>
      <c r="R235" s="59"/>
      <c r="S235" s="5"/>
      <c r="T235" s="3"/>
      <c r="U235" s="1"/>
      <c r="V235" s="1"/>
      <c r="W235" s="1"/>
    </row>
    <row r="236" spans="1:23" x14ac:dyDescent="0.45">
      <c r="A236" s="201"/>
      <c r="B236" s="201"/>
      <c r="C236" s="201"/>
      <c r="D236" s="183"/>
      <c r="E236" s="183"/>
      <c r="F236" s="215"/>
      <c r="G236" s="198"/>
      <c r="H236" s="199"/>
      <c r="I236" s="185" t="s">
        <v>93</v>
      </c>
      <c r="J236" s="158" t="s">
        <v>0</v>
      </c>
      <c r="K236" s="93" t="e">
        <f t="shared" si="5"/>
        <v>#N/A</v>
      </c>
      <c r="L236" s="94" t="e">
        <f t="shared" si="6"/>
        <v>#N/A</v>
      </c>
      <c r="M236" s="90" t="e">
        <f t="shared" si="7"/>
        <v>#N/A</v>
      </c>
      <c r="N236" s="66"/>
      <c r="O236" s="58"/>
      <c r="P236" s="59"/>
      <c r="Q236" s="33"/>
      <c r="R236" s="59"/>
      <c r="S236" s="5"/>
      <c r="T236" s="3"/>
      <c r="U236" s="1"/>
      <c r="V236" s="1"/>
      <c r="W236" s="1"/>
    </row>
    <row r="237" spans="1:23" x14ac:dyDescent="0.45">
      <c r="A237" s="201"/>
      <c r="B237" s="201"/>
      <c r="C237" s="201"/>
      <c r="D237" s="183"/>
      <c r="E237" s="183"/>
      <c r="F237" s="215"/>
      <c r="G237" s="198"/>
      <c r="H237" s="199"/>
      <c r="I237" s="185" t="s">
        <v>93</v>
      </c>
      <c r="J237" s="158" t="s">
        <v>0</v>
      </c>
      <c r="K237" s="93" t="e">
        <f t="shared" si="5"/>
        <v>#N/A</v>
      </c>
      <c r="L237" s="94" t="e">
        <f t="shared" si="6"/>
        <v>#N/A</v>
      </c>
      <c r="M237" s="90" t="e">
        <f t="shared" si="7"/>
        <v>#N/A</v>
      </c>
      <c r="N237" s="66"/>
      <c r="O237" s="58"/>
      <c r="P237" s="59"/>
      <c r="Q237" s="33"/>
      <c r="R237" s="59"/>
      <c r="S237" s="5"/>
      <c r="T237" s="3"/>
      <c r="U237" s="1"/>
      <c r="V237" s="1"/>
      <c r="W237" s="1"/>
    </row>
    <row r="238" spans="1:23" x14ac:dyDescent="0.45">
      <c r="A238" s="201"/>
      <c r="B238" s="201"/>
      <c r="C238" s="201"/>
      <c r="D238" s="183"/>
      <c r="E238" s="183"/>
      <c r="F238" s="215"/>
      <c r="G238" s="198"/>
      <c r="H238" s="199"/>
      <c r="I238" s="185" t="s">
        <v>93</v>
      </c>
      <c r="J238" s="158" t="s">
        <v>0</v>
      </c>
      <c r="K238" s="93" t="e">
        <f t="shared" si="5"/>
        <v>#N/A</v>
      </c>
      <c r="L238" s="94" t="e">
        <f t="shared" si="6"/>
        <v>#N/A</v>
      </c>
      <c r="M238" s="90" t="e">
        <f t="shared" si="7"/>
        <v>#N/A</v>
      </c>
      <c r="N238" s="66"/>
      <c r="O238" s="58"/>
      <c r="P238" s="59"/>
      <c r="Q238" s="33"/>
      <c r="R238" s="59"/>
      <c r="S238" s="5"/>
      <c r="T238" s="3"/>
      <c r="U238" s="1"/>
      <c r="V238" s="1"/>
      <c r="W238" s="1"/>
    </row>
    <row r="239" spans="1:23" x14ac:dyDescent="0.45">
      <c r="A239" s="201"/>
      <c r="B239" s="201"/>
      <c r="C239" s="201"/>
      <c r="D239" s="183"/>
      <c r="E239" s="183"/>
      <c r="F239" s="215"/>
      <c r="G239" s="198"/>
      <c r="H239" s="199"/>
      <c r="I239" s="185" t="s">
        <v>93</v>
      </c>
      <c r="J239" s="158" t="s">
        <v>0</v>
      </c>
      <c r="K239" s="93" t="e">
        <f t="shared" si="5"/>
        <v>#N/A</v>
      </c>
      <c r="L239" s="94" t="e">
        <f t="shared" si="6"/>
        <v>#N/A</v>
      </c>
      <c r="M239" s="90" t="e">
        <f t="shared" si="7"/>
        <v>#N/A</v>
      </c>
      <c r="N239" s="66"/>
      <c r="O239" s="58"/>
      <c r="P239" s="59"/>
      <c r="Q239" s="33"/>
      <c r="R239" s="59"/>
      <c r="S239" s="5"/>
      <c r="T239" s="3"/>
      <c r="U239" s="1"/>
      <c r="V239" s="1"/>
      <c r="W239" s="1"/>
    </row>
    <row r="240" spans="1:23" x14ac:dyDescent="0.45">
      <c r="A240" s="201"/>
      <c r="B240" s="201"/>
      <c r="C240" s="201"/>
      <c r="D240" s="183"/>
      <c r="E240" s="183"/>
      <c r="F240" s="215"/>
      <c r="G240" s="198"/>
      <c r="H240" s="199"/>
      <c r="I240" s="185" t="s">
        <v>93</v>
      </c>
      <c r="J240" s="158" t="s">
        <v>0</v>
      </c>
      <c r="K240" s="93" t="e">
        <f t="shared" si="5"/>
        <v>#N/A</v>
      </c>
      <c r="L240" s="94" t="e">
        <f t="shared" si="6"/>
        <v>#N/A</v>
      </c>
      <c r="M240" s="90" t="e">
        <f t="shared" si="7"/>
        <v>#N/A</v>
      </c>
      <c r="N240" s="66"/>
      <c r="O240" s="58"/>
      <c r="P240" s="59"/>
      <c r="Q240" s="33"/>
      <c r="R240" s="59"/>
      <c r="S240" s="5"/>
      <c r="T240" s="3"/>
      <c r="U240" s="1"/>
      <c r="V240" s="1"/>
      <c r="W240" s="1"/>
    </row>
    <row r="241" spans="1:23" x14ac:dyDescent="0.45">
      <c r="A241" s="201"/>
      <c r="B241" s="201"/>
      <c r="C241" s="201"/>
      <c r="D241" s="183"/>
      <c r="E241" s="183"/>
      <c r="F241" s="215"/>
      <c r="G241" s="198"/>
      <c r="H241" s="199"/>
      <c r="I241" s="185" t="s">
        <v>93</v>
      </c>
      <c r="J241" s="158" t="s">
        <v>0</v>
      </c>
      <c r="K241" s="93" t="e">
        <f t="shared" si="5"/>
        <v>#N/A</v>
      </c>
      <c r="L241" s="94" t="e">
        <f t="shared" si="6"/>
        <v>#N/A</v>
      </c>
      <c r="M241" s="90" t="e">
        <f t="shared" si="7"/>
        <v>#N/A</v>
      </c>
      <c r="N241" s="66"/>
      <c r="O241" s="58"/>
      <c r="P241" s="59"/>
      <c r="Q241" s="33"/>
      <c r="R241" s="59"/>
      <c r="S241" s="5"/>
      <c r="T241" s="3"/>
      <c r="U241" s="1"/>
      <c r="V241" s="1"/>
      <c r="W241" s="1"/>
    </row>
    <row r="242" spans="1:23" x14ac:dyDescent="0.45">
      <c r="A242" s="201"/>
      <c r="B242" s="201"/>
      <c r="C242" s="201"/>
      <c r="D242" s="183"/>
      <c r="E242" s="183"/>
      <c r="F242" s="215"/>
      <c r="G242" s="198"/>
      <c r="H242" s="199"/>
      <c r="I242" s="185" t="s">
        <v>93</v>
      </c>
      <c r="J242" s="158" t="s">
        <v>0</v>
      </c>
      <c r="K242" s="93" t="e">
        <f t="shared" si="5"/>
        <v>#N/A</v>
      </c>
      <c r="L242" s="94" t="e">
        <f t="shared" si="6"/>
        <v>#N/A</v>
      </c>
      <c r="M242" s="90" t="e">
        <f t="shared" si="7"/>
        <v>#N/A</v>
      </c>
      <c r="N242" s="66"/>
      <c r="O242" s="58"/>
      <c r="P242" s="59"/>
      <c r="Q242" s="33"/>
      <c r="R242" s="59"/>
      <c r="S242" s="5"/>
      <c r="T242" s="3"/>
      <c r="U242" s="1"/>
      <c r="V242" s="1"/>
      <c r="W242" s="1"/>
    </row>
    <row r="243" spans="1:23" x14ac:dyDescent="0.45">
      <c r="A243" s="201"/>
      <c r="B243" s="201"/>
      <c r="C243" s="201"/>
      <c r="D243" s="183"/>
      <c r="E243" s="183"/>
      <c r="F243" s="215"/>
      <c r="G243" s="198"/>
      <c r="H243" s="199"/>
      <c r="I243" s="185" t="s">
        <v>93</v>
      </c>
      <c r="J243" s="158" t="s">
        <v>0</v>
      </c>
      <c r="K243" s="93" t="e">
        <f t="shared" si="5"/>
        <v>#N/A</v>
      </c>
      <c r="L243" s="94" t="e">
        <f t="shared" si="6"/>
        <v>#N/A</v>
      </c>
      <c r="M243" s="90" t="e">
        <f t="shared" si="7"/>
        <v>#N/A</v>
      </c>
      <c r="N243" s="66"/>
      <c r="O243" s="58"/>
      <c r="P243" s="59"/>
      <c r="Q243" s="33"/>
      <c r="R243" s="59"/>
      <c r="S243" s="5"/>
      <c r="T243" s="3"/>
      <c r="U243" s="1"/>
      <c r="V243" s="1"/>
      <c r="W243" s="1"/>
    </row>
    <row r="244" spans="1:23" x14ac:dyDescent="0.45">
      <c r="A244" s="201"/>
      <c r="B244" s="201"/>
      <c r="C244" s="201"/>
      <c r="D244" s="183"/>
      <c r="E244" s="183"/>
      <c r="F244" s="215"/>
      <c r="G244" s="198"/>
      <c r="H244" s="199"/>
      <c r="I244" s="185" t="s">
        <v>93</v>
      </c>
      <c r="J244" s="158" t="s">
        <v>0</v>
      </c>
      <c r="K244" s="93" t="e">
        <f t="shared" si="5"/>
        <v>#N/A</v>
      </c>
      <c r="L244" s="94" t="e">
        <f t="shared" si="6"/>
        <v>#N/A</v>
      </c>
      <c r="M244" s="90" t="e">
        <f t="shared" si="7"/>
        <v>#N/A</v>
      </c>
      <c r="N244" s="66"/>
      <c r="O244" s="58"/>
      <c r="P244" s="59"/>
      <c r="Q244" s="33"/>
      <c r="R244" s="59"/>
      <c r="S244" s="5"/>
      <c r="T244" s="3"/>
      <c r="U244" s="1"/>
      <c r="V244" s="1"/>
      <c r="W244" s="1"/>
    </row>
    <row r="245" spans="1:23" x14ac:dyDescent="0.45">
      <c r="A245" s="201"/>
      <c r="B245" s="201"/>
      <c r="C245" s="201"/>
      <c r="D245" s="183"/>
      <c r="E245" s="183"/>
      <c r="F245" s="215"/>
      <c r="G245" s="198"/>
      <c r="H245" s="199"/>
      <c r="I245" s="185" t="s">
        <v>93</v>
      </c>
      <c r="J245" s="158" t="s">
        <v>0</v>
      </c>
      <c r="K245" s="93" t="e">
        <f t="shared" si="5"/>
        <v>#N/A</v>
      </c>
      <c r="L245" s="94" t="e">
        <f t="shared" si="6"/>
        <v>#N/A</v>
      </c>
      <c r="M245" s="90" t="e">
        <f t="shared" si="7"/>
        <v>#N/A</v>
      </c>
      <c r="N245" s="66"/>
      <c r="O245" s="58"/>
      <c r="P245" s="59"/>
      <c r="Q245" s="33"/>
      <c r="R245" s="59"/>
      <c r="S245" s="5"/>
      <c r="T245" s="3"/>
      <c r="U245" s="1"/>
      <c r="V245" s="1"/>
      <c r="W245" s="1"/>
    </row>
    <row r="246" spans="1:23" x14ac:dyDescent="0.45">
      <c r="A246" s="201"/>
      <c r="B246" s="201"/>
      <c r="C246" s="201"/>
      <c r="D246" s="183"/>
      <c r="E246" s="183"/>
      <c r="F246" s="215"/>
      <c r="G246" s="198"/>
      <c r="H246" s="199"/>
      <c r="I246" s="185" t="s">
        <v>93</v>
      </c>
      <c r="J246" s="158" t="s">
        <v>0</v>
      </c>
      <c r="K246" s="93" t="e">
        <f t="shared" si="5"/>
        <v>#N/A</v>
      </c>
      <c r="L246" s="94" t="e">
        <f t="shared" si="6"/>
        <v>#N/A</v>
      </c>
      <c r="M246" s="90" t="e">
        <f t="shared" si="7"/>
        <v>#N/A</v>
      </c>
      <c r="N246" s="66"/>
      <c r="O246" s="58"/>
      <c r="P246" s="59"/>
      <c r="Q246" s="33"/>
      <c r="R246" s="59"/>
      <c r="S246" s="5"/>
      <c r="T246" s="3"/>
      <c r="U246" s="1"/>
      <c r="V246" s="1"/>
      <c r="W246" s="1"/>
    </row>
    <row r="247" spans="1:23" x14ac:dyDescent="0.45">
      <c r="A247" s="201"/>
      <c r="B247" s="201"/>
      <c r="C247" s="201"/>
      <c r="D247" s="183"/>
      <c r="E247" s="183"/>
      <c r="F247" s="215"/>
      <c r="G247" s="198"/>
      <c r="H247" s="199"/>
      <c r="I247" s="185" t="s">
        <v>93</v>
      </c>
      <c r="J247" s="158" t="s">
        <v>0</v>
      </c>
      <c r="K247" s="93" t="e">
        <f t="shared" si="5"/>
        <v>#N/A</v>
      </c>
      <c r="L247" s="94" t="e">
        <f t="shared" si="6"/>
        <v>#N/A</v>
      </c>
      <c r="M247" s="90" t="e">
        <f t="shared" si="7"/>
        <v>#N/A</v>
      </c>
      <c r="N247" s="66"/>
      <c r="O247" s="58"/>
      <c r="P247" s="59"/>
      <c r="Q247" s="33"/>
      <c r="R247" s="59"/>
      <c r="S247" s="5"/>
      <c r="T247" s="3"/>
      <c r="U247" s="1"/>
      <c r="V247" s="1"/>
      <c r="W247" s="1"/>
    </row>
    <row r="248" spans="1:23" x14ac:dyDescent="0.45">
      <c r="A248" s="201"/>
      <c r="B248" s="201"/>
      <c r="C248" s="201"/>
      <c r="D248" s="183"/>
      <c r="E248" s="183"/>
      <c r="F248" s="215"/>
      <c r="G248" s="198"/>
      <c r="H248" s="199"/>
      <c r="I248" s="185" t="s">
        <v>93</v>
      </c>
      <c r="J248" s="158" t="s">
        <v>0</v>
      </c>
      <c r="K248" s="93" t="e">
        <f t="shared" si="5"/>
        <v>#N/A</v>
      </c>
      <c r="L248" s="94" t="e">
        <f t="shared" si="6"/>
        <v>#N/A</v>
      </c>
      <c r="M248" s="90" t="e">
        <f t="shared" si="7"/>
        <v>#N/A</v>
      </c>
      <c r="N248" s="66"/>
      <c r="O248" s="58"/>
      <c r="P248" s="59"/>
      <c r="Q248" s="33"/>
      <c r="R248" s="59"/>
      <c r="S248" s="5"/>
      <c r="T248" s="3"/>
      <c r="U248" s="1"/>
      <c r="V248" s="1"/>
      <c r="W248" s="1"/>
    </row>
    <row r="249" spans="1:23" x14ac:dyDescent="0.45">
      <c r="A249" s="201"/>
      <c r="B249" s="201"/>
      <c r="C249" s="201"/>
      <c r="D249" s="183"/>
      <c r="E249" s="183"/>
      <c r="F249" s="215"/>
      <c r="G249" s="198"/>
      <c r="H249" s="199"/>
      <c r="I249" s="185" t="s">
        <v>93</v>
      </c>
      <c r="J249" s="158" t="s">
        <v>0</v>
      </c>
      <c r="K249" s="93" t="e">
        <f t="shared" si="5"/>
        <v>#N/A</v>
      </c>
      <c r="L249" s="94" t="e">
        <f t="shared" si="6"/>
        <v>#N/A</v>
      </c>
      <c r="M249" s="90" t="e">
        <f t="shared" si="7"/>
        <v>#N/A</v>
      </c>
      <c r="N249" s="66"/>
      <c r="O249" s="58"/>
      <c r="P249" s="59"/>
      <c r="Q249" s="33"/>
      <c r="R249" s="59"/>
      <c r="S249" s="5"/>
      <c r="T249" s="3"/>
      <c r="U249" s="1"/>
      <c r="V249" s="1"/>
      <c r="W249" s="1"/>
    </row>
    <row r="250" spans="1:23" x14ac:dyDescent="0.45">
      <c r="A250" s="201"/>
      <c r="B250" s="201"/>
      <c r="C250" s="201"/>
      <c r="D250" s="183"/>
      <c r="E250" s="183"/>
      <c r="F250" s="215"/>
      <c r="G250" s="198"/>
      <c r="H250" s="199"/>
      <c r="I250" s="185" t="s">
        <v>93</v>
      </c>
      <c r="J250" s="158" t="s">
        <v>0</v>
      </c>
      <c r="K250" s="93" t="e">
        <f t="shared" si="5"/>
        <v>#N/A</v>
      </c>
      <c r="L250" s="94" t="e">
        <f t="shared" si="6"/>
        <v>#N/A</v>
      </c>
      <c r="M250" s="90" t="e">
        <f t="shared" si="7"/>
        <v>#N/A</v>
      </c>
      <c r="N250" s="66"/>
      <c r="O250" s="58"/>
      <c r="P250" s="59"/>
      <c r="Q250" s="33"/>
      <c r="R250" s="59"/>
      <c r="S250" s="5"/>
      <c r="T250" s="3"/>
      <c r="U250" s="1"/>
      <c r="V250" s="1"/>
      <c r="W250" s="1"/>
    </row>
    <row r="251" spans="1:23" x14ac:dyDescent="0.45">
      <c r="A251" s="201"/>
      <c r="B251" s="201"/>
      <c r="C251" s="201"/>
      <c r="D251" s="183"/>
      <c r="E251" s="183"/>
      <c r="F251" s="215"/>
      <c r="G251" s="198"/>
      <c r="H251" s="199"/>
      <c r="I251" s="185" t="s">
        <v>93</v>
      </c>
      <c r="J251" s="158" t="s">
        <v>0</v>
      </c>
      <c r="K251" s="93" t="e">
        <f t="shared" si="5"/>
        <v>#N/A</v>
      </c>
      <c r="L251" s="94" t="e">
        <f t="shared" si="6"/>
        <v>#N/A</v>
      </c>
      <c r="M251" s="90" t="e">
        <f t="shared" si="7"/>
        <v>#N/A</v>
      </c>
      <c r="N251" s="66"/>
      <c r="O251" s="58"/>
      <c r="P251" s="59"/>
      <c r="Q251" s="33"/>
      <c r="R251" s="59"/>
      <c r="S251" s="5"/>
      <c r="T251" s="3"/>
      <c r="U251" s="1"/>
      <c r="V251" s="1"/>
      <c r="W251" s="1"/>
    </row>
    <row r="252" spans="1:23" x14ac:dyDescent="0.45">
      <c r="A252" s="201"/>
      <c r="B252" s="201"/>
      <c r="C252" s="201"/>
      <c r="D252" s="183"/>
      <c r="E252" s="183"/>
      <c r="F252" s="215"/>
      <c r="G252" s="198"/>
      <c r="H252" s="199"/>
      <c r="I252" s="185" t="s">
        <v>93</v>
      </c>
      <c r="J252" s="158" t="s">
        <v>0</v>
      </c>
      <c r="K252" s="93" t="e">
        <f t="shared" si="5"/>
        <v>#N/A</v>
      </c>
      <c r="L252" s="94" t="e">
        <f t="shared" si="6"/>
        <v>#N/A</v>
      </c>
      <c r="M252" s="90" t="e">
        <f t="shared" si="7"/>
        <v>#N/A</v>
      </c>
      <c r="N252" s="66"/>
      <c r="O252" s="58"/>
      <c r="P252" s="59"/>
      <c r="Q252" s="33"/>
      <c r="R252" s="59"/>
      <c r="S252" s="5"/>
      <c r="T252" s="3"/>
      <c r="U252" s="1"/>
      <c r="V252" s="1"/>
      <c r="W252" s="1"/>
    </row>
    <row r="253" spans="1:23" x14ac:dyDescent="0.45">
      <c r="A253" s="201"/>
      <c r="B253" s="201"/>
      <c r="C253" s="201"/>
      <c r="D253" s="183"/>
      <c r="E253" s="183"/>
      <c r="F253" s="215"/>
      <c r="G253" s="198"/>
      <c r="H253" s="199"/>
      <c r="I253" s="185" t="s">
        <v>93</v>
      </c>
      <c r="J253" s="158" t="s">
        <v>0</v>
      </c>
      <c r="K253" s="93" t="e">
        <f t="shared" si="5"/>
        <v>#N/A</v>
      </c>
      <c r="L253" s="94" t="e">
        <f t="shared" si="6"/>
        <v>#N/A</v>
      </c>
      <c r="M253" s="90" t="e">
        <f t="shared" si="7"/>
        <v>#N/A</v>
      </c>
      <c r="N253" s="66"/>
      <c r="O253" s="58"/>
      <c r="P253" s="59"/>
      <c r="Q253" s="33"/>
      <c r="R253" s="59"/>
      <c r="S253" s="5"/>
      <c r="T253" s="3"/>
      <c r="U253" s="1"/>
      <c r="V253" s="1"/>
      <c r="W253" s="1"/>
    </row>
    <row r="254" spans="1:23" x14ac:dyDescent="0.45">
      <c r="A254" s="201"/>
      <c r="B254" s="201"/>
      <c r="C254" s="201"/>
      <c r="D254" s="183"/>
      <c r="E254" s="183"/>
      <c r="F254" s="215"/>
      <c r="G254" s="198"/>
      <c r="H254" s="199"/>
      <c r="I254" s="185" t="s">
        <v>93</v>
      </c>
      <c r="J254" s="158" t="s">
        <v>0</v>
      </c>
      <c r="K254" s="93" t="e">
        <f t="shared" si="5"/>
        <v>#N/A</v>
      </c>
      <c r="L254" s="94" t="e">
        <f t="shared" si="6"/>
        <v>#N/A</v>
      </c>
      <c r="M254" s="90" t="e">
        <f t="shared" si="7"/>
        <v>#N/A</v>
      </c>
      <c r="N254" s="66"/>
      <c r="O254" s="58"/>
      <c r="P254" s="59"/>
      <c r="Q254" s="33"/>
      <c r="R254" s="59"/>
      <c r="S254" s="5"/>
      <c r="T254" s="3"/>
      <c r="U254" s="1"/>
      <c r="V254" s="1"/>
      <c r="W254" s="1"/>
    </row>
    <row r="255" spans="1:23" ht="14.65" thickBot="1" x14ac:dyDescent="0.5">
      <c r="A255" s="201"/>
      <c r="B255" s="201"/>
      <c r="C255" s="201"/>
      <c r="D255" s="183"/>
      <c r="E255" s="183"/>
      <c r="F255" s="215"/>
      <c r="G255" s="198"/>
      <c r="H255" s="199"/>
      <c r="I255" s="185" t="s">
        <v>93</v>
      </c>
      <c r="J255" s="158" t="s">
        <v>0</v>
      </c>
      <c r="K255" s="93" t="e">
        <f t="shared" si="5"/>
        <v>#N/A</v>
      </c>
      <c r="L255" s="94" t="e">
        <f t="shared" si="6"/>
        <v>#N/A</v>
      </c>
      <c r="M255" s="90" t="e">
        <f t="shared" si="7"/>
        <v>#N/A</v>
      </c>
      <c r="N255" s="66"/>
      <c r="O255" s="58"/>
      <c r="P255" s="59"/>
      <c r="Q255" s="33"/>
      <c r="R255" s="59"/>
      <c r="S255" s="5"/>
      <c r="T255" s="3"/>
      <c r="U255" s="1"/>
      <c r="V255" s="1"/>
      <c r="W255" s="1"/>
    </row>
    <row r="256" spans="1:23" ht="16.149999999999999" thickBot="1" x14ac:dyDescent="0.55000000000000004">
      <c r="B256" s="36" t="s">
        <v>30</v>
      </c>
      <c r="C256" s="38"/>
      <c r="D256" s="37"/>
      <c r="E256" s="37"/>
      <c r="F256" s="37">
        <f>SUM(F143:F255)</f>
        <v>2.4699999999999998</v>
      </c>
      <c r="G256" s="119"/>
      <c r="H256" s="137"/>
      <c r="I256" s="186"/>
      <c r="J256" s="39"/>
      <c r="K256" s="152"/>
      <c r="L256" s="153"/>
      <c r="M256" s="154" t="e">
        <f>SUM(M144:M255)</f>
        <v>#N/A</v>
      </c>
      <c r="N256" s="58"/>
      <c r="O256" s="58"/>
      <c r="P256" s="59"/>
      <c r="Q256" s="33"/>
      <c r="R256" s="59"/>
      <c r="S256" s="5"/>
      <c r="T256" s="3"/>
      <c r="U256" s="1"/>
      <c r="V256" s="1"/>
      <c r="W256" s="1"/>
    </row>
    <row r="257" spans="2:23" ht="15.75" x14ac:dyDescent="0.5">
      <c r="B257" s="61"/>
      <c r="C257" s="63"/>
      <c r="D257" s="62"/>
      <c r="E257" s="62"/>
      <c r="F257" s="63"/>
      <c r="G257" s="120"/>
      <c r="H257" s="138"/>
      <c r="I257" s="76"/>
      <c r="J257" s="58"/>
      <c r="K257" s="159"/>
      <c r="L257" s="160"/>
      <c r="M257" s="161"/>
      <c r="N257" s="58"/>
      <c r="O257" s="58"/>
      <c r="P257" s="59"/>
      <c r="Q257" s="33"/>
      <c r="R257" s="59"/>
      <c r="S257" s="5"/>
      <c r="T257" s="3"/>
      <c r="U257" s="1"/>
      <c r="V257" s="1"/>
      <c r="W257" s="1"/>
    </row>
    <row r="258" spans="2:23" ht="15.75" x14ac:dyDescent="0.5">
      <c r="B258" s="77" t="s">
        <v>31</v>
      </c>
      <c r="C258" s="78"/>
      <c r="D258" s="62"/>
      <c r="E258" s="62"/>
      <c r="F258" s="63"/>
      <c r="G258" s="120"/>
      <c r="H258" s="135"/>
      <c r="I258" s="60"/>
      <c r="J258" s="59"/>
      <c r="K258" s="159"/>
      <c r="L258" s="160"/>
      <c r="M258" s="162"/>
      <c r="N258" s="59"/>
      <c r="O258" s="58"/>
      <c r="P258" s="58"/>
      <c r="Q258" s="58"/>
      <c r="R258" s="58"/>
      <c r="S258" s="59"/>
      <c r="T258" s="33"/>
      <c r="U258" s="59"/>
    </row>
    <row r="259" spans="2:23" ht="15.75" x14ac:dyDescent="0.5">
      <c r="B259" s="34" t="s">
        <v>114</v>
      </c>
      <c r="E259" s="1"/>
      <c r="G259" s="121"/>
      <c r="H259" s="135"/>
      <c r="J259" s="91" t="s">
        <v>53</v>
      </c>
      <c r="K259" s="163"/>
      <c r="L259" s="163"/>
      <c r="M259" s="164"/>
      <c r="N259" s="70"/>
      <c r="O259" s="1"/>
      <c r="P259" s="58"/>
      <c r="Q259" s="58"/>
      <c r="R259" s="58"/>
      <c r="S259" s="59"/>
    </row>
    <row r="260" spans="2:23" x14ac:dyDescent="0.45">
      <c r="B260" s="34"/>
      <c r="E260" s="1"/>
      <c r="G260" s="121"/>
      <c r="H260" s="135"/>
      <c r="J260" s="71"/>
      <c r="K260" s="163"/>
      <c r="L260" s="163"/>
      <c r="M260" s="164"/>
      <c r="N260" s="70"/>
      <c r="O260" s="1"/>
      <c r="P260" s="58"/>
      <c r="Q260" s="58"/>
      <c r="R260" s="58"/>
      <c r="S260" s="59"/>
    </row>
    <row r="261" spans="2:23" x14ac:dyDescent="0.45">
      <c r="B261" s="34" t="s">
        <v>51</v>
      </c>
      <c r="C261" s="48" t="s">
        <v>58</v>
      </c>
      <c r="D261" s="34"/>
      <c r="E261" s="34" t="s">
        <v>52</v>
      </c>
      <c r="F261" s="68"/>
      <c r="H261" s="135"/>
      <c r="J261" s="151">
        <v>-0.01</v>
      </c>
      <c r="K261" s="165"/>
      <c r="L261" s="165"/>
      <c r="M261" s="150">
        <f>J261*L144</f>
        <v>-8.199999999999999E-3</v>
      </c>
      <c r="N261" s="200" t="s">
        <v>106</v>
      </c>
      <c r="O261" s="1"/>
      <c r="P261" s="58"/>
      <c r="Q261" s="58"/>
      <c r="R261" s="58"/>
      <c r="S261" s="59"/>
    </row>
    <row r="262" spans="2:23" x14ac:dyDescent="0.45">
      <c r="B262" s="34" t="s">
        <v>51</v>
      </c>
      <c r="C262" s="48" t="s">
        <v>56</v>
      </c>
      <c r="D262" s="34"/>
      <c r="E262" s="34" t="s">
        <v>52</v>
      </c>
      <c r="F262" s="68"/>
      <c r="H262" s="135"/>
      <c r="J262" s="151">
        <v>0</v>
      </c>
      <c r="K262" s="165"/>
      <c r="L262" s="165"/>
      <c r="M262" s="150">
        <f>J262*L144</f>
        <v>0</v>
      </c>
      <c r="N262" s="200" t="s">
        <v>106</v>
      </c>
      <c r="O262" s="1"/>
      <c r="P262" s="58"/>
      <c r="Q262" s="58"/>
      <c r="R262" s="58"/>
      <c r="S262" s="59"/>
    </row>
    <row r="263" spans="2:23" x14ac:dyDescent="0.45">
      <c r="B263" s="34" t="s">
        <v>51</v>
      </c>
      <c r="C263" s="48" t="s">
        <v>56</v>
      </c>
      <c r="D263" s="34"/>
      <c r="E263" s="34" t="s">
        <v>52</v>
      </c>
      <c r="F263" s="68"/>
      <c r="H263" s="135"/>
      <c r="J263" s="151">
        <v>0</v>
      </c>
      <c r="K263" s="165"/>
      <c r="L263" s="165"/>
      <c r="M263" s="150">
        <f>J263*L144</f>
        <v>0</v>
      </c>
      <c r="N263" s="200" t="s">
        <v>106</v>
      </c>
      <c r="O263" s="1"/>
      <c r="P263" s="58"/>
      <c r="Q263" s="58"/>
      <c r="R263" s="58"/>
      <c r="S263" s="59"/>
    </row>
    <row r="264" spans="2:23" x14ac:dyDescent="0.45">
      <c r="B264" s="34" t="s">
        <v>51</v>
      </c>
      <c r="C264" s="48" t="s">
        <v>56</v>
      </c>
      <c r="D264" s="34"/>
      <c r="E264" s="34" t="s">
        <v>52</v>
      </c>
      <c r="F264" s="68"/>
      <c r="H264" s="135"/>
      <c r="J264" s="151">
        <v>0</v>
      </c>
      <c r="K264" s="165"/>
      <c r="L264" s="165"/>
      <c r="M264" s="150">
        <f>J264*L144</f>
        <v>0</v>
      </c>
      <c r="N264" s="200" t="s">
        <v>106</v>
      </c>
      <c r="O264" s="1"/>
      <c r="P264" s="58"/>
      <c r="Q264" s="58"/>
      <c r="R264" s="58"/>
      <c r="S264" s="59"/>
    </row>
    <row r="265" spans="2:23" x14ac:dyDescent="0.45">
      <c r="B265" s="34" t="s">
        <v>51</v>
      </c>
      <c r="C265" s="48" t="s">
        <v>56</v>
      </c>
      <c r="D265" s="34"/>
      <c r="E265" s="34" t="s">
        <v>52</v>
      </c>
      <c r="F265" s="68"/>
      <c r="H265" s="135"/>
      <c r="J265" s="151">
        <v>0</v>
      </c>
      <c r="K265" s="165"/>
      <c r="L265" s="165"/>
      <c r="M265" s="150">
        <f>J265*L144</f>
        <v>0</v>
      </c>
      <c r="N265" s="200" t="s">
        <v>106</v>
      </c>
      <c r="O265" s="1"/>
      <c r="P265" s="58"/>
      <c r="Q265" s="58"/>
      <c r="R265" s="58"/>
      <c r="S265" s="59"/>
    </row>
    <row r="266" spans="2:23" x14ac:dyDescent="0.45">
      <c r="B266" s="34" t="s">
        <v>51</v>
      </c>
      <c r="C266" s="48" t="s">
        <v>56</v>
      </c>
      <c r="D266" s="34"/>
      <c r="E266" s="34" t="s">
        <v>52</v>
      </c>
      <c r="F266" s="68"/>
      <c r="H266" s="135"/>
      <c r="J266" s="151">
        <v>0</v>
      </c>
      <c r="K266" s="165"/>
      <c r="L266" s="165"/>
      <c r="M266" s="150">
        <f>J266*L144</f>
        <v>0</v>
      </c>
      <c r="N266" s="200" t="s">
        <v>106</v>
      </c>
      <c r="O266" s="1"/>
      <c r="P266" s="58"/>
      <c r="Q266" s="58"/>
      <c r="R266" s="58"/>
      <c r="S266" s="59"/>
    </row>
    <row r="267" spans="2:23" x14ac:dyDescent="0.45">
      <c r="B267" s="34"/>
      <c r="D267" s="34"/>
      <c r="E267" s="34"/>
      <c r="F267" s="68"/>
      <c r="G267" s="122"/>
      <c r="H267" s="135"/>
      <c r="I267" s="34"/>
      <c r="J267" s="69"/>
      <c r="K267" s="165"/>
      <c r="L267" s="165"/>
      <c r="M267" s="164"/>
      <c r="N267" s="70"/>
      <c r="O267" s="1"/>
      <c r="P267" s="58"/>
      <c r="Q267" s="58"/>
      <c r="R267" s="58"/>
      <c r="S267" s="59"/>
    </row>
    <row r="268" spans="2:23" ht="16.149999999999999" thickBot="1" x14ac:dyDescent="0.55000000000000004">
      <c r="B268" s="72" t="s">
        <v>57</v>
      </c>
      <c r="C268" s="73"/>
      <c r="D268" s="73"/>
      <c r="E268" s="73"/>
      <c r="F268" s="74"/>
      <c r="G268" s="123"/>
      <c r="H268" s="139"/>
      <c r="I268" s="73"/>
      <c r="J268" s="75"/>
      <c r="K268" s="166"/>
      <c r="L268" s="166"/>
      <c r="M268" s="149" t="e">
        <f>SUM(M256:M267)</f>
        <v>#N/A</v>
      </c>
      <c r="N268" s="70"/>
      <c r="O268" s="1"/>
      <c r="P268" s="58"/>
      <c r="Q268" s="58"/>
      <c r="R268" s="58"/>
      <c r="S268" s="59"/>
    </row>
    <row r="269" spans="2:23" ht="14.65" thickTop="1" x14ac:dyDescent="0.45">
      <c r="D269" s="61"/>
      <c r="E269" s="62"/>
      <c r="F269" s="62"/>
      <c r="G269" s="116"/>
      <c r="H269" s="140"/>
      <c r="I269" s="60"/>
      <c r="J269" s="59"/>
      <c r="K269" s="33"/>
      <c r="L269" s="59"/>
      <c r="M269" s="63"/>
      <c r="N269" s="59"/>
      <c r="O269" s="58"/>
      <c r="P269" s="58"/>
      <c r="Q269" s="58"/>
      <c r="R269" s="58"/>
      <c r="S269" s="59"/>
    </row>
    <row r="270" spans="2:23" x14ac:dyDescent="0.45">
      <c r="D270" s="34"/>
      <c r="E270" s="1"/>
      <c r="F270" s="1"/>
      <c r="G270" s="124"/>
      <c r="H270" s="141"/>
      <c r="K270" s="216"/>
      <c r="L270" s="216"/>
      <c r="O270" s="42"/>
      <c r="P270" s="42"/>
      <c r="Q270" s="43"/>
      <c r="R270" s="44"/>
      <c r="S270" s="59"/>
    </row>
    <row r="271" spans="2:23" x14ac:dyDescent="0.45">
      <c r="E271" s="1"/>
      <c r="F271" s="1"/>
      <c r="H271" s="135"/>
      <c r="J271" s="1"/>
      <c r="K271" s="1"/>
      <c r="L271" s="1"/>
      <c r="N271" s="1"/>
      <c r="Q271" s="1"/>
      <c r="R271" s="5"/>
      <c r="S271" s="5"/>
    </row>
    <row r="272" spans="2:23" x14ac:dyDescent="0.45">
      <c r="E272" s="1"/>
      <c r="F272" s="1"/>
      <c r="H272" s="135"/>
      <c r="J272" s="1"/>
      <c r="K272" s="1"/>
      <c r="L272" s="1"/>
      <c r="N272" s="1"/>
      <c r="Q272" s="1"/>
      <c r="R272" s="5"/>
      <c r="S272" s="5"/>
    </row>
    <row r="273" spans="17:19" x14ac:dyDescent="0.45">
      <c r="Q273" s="1"/>
      <c r="R273" s="5"/>
      <c r="S273" s="5"/>
    </row>
  </sheetData>
  <sortState ref="B2:L293">
    <sortCondition ref="D2:D293"/>
    <sortCondition ref="C2:C293"/>
  </sortState>
  <mergeCells count="1">
    <mergeCell ref="K270:L270"/>
  </mergeCells>
  <hyperlinks>
    <hyperlink ref="H93" r:id="rId1" xr:uid="{00000000-0004-0000-0000-000000000000}"/>
  </hyperlinks>
  <pageMargins left="0.19685039370078741" right="0.19685039370078741" top="0.78740157480314965" bottom="0.78740157480314965" header="0.31496062992125984" footer="0.31496062992125984"/>
  <pageSetup paperSize="9" scale="77" fitToWidth="0" fitToHeight="0" orientation="landscape" r:id="rId2"/>
  <rowBreaks count="6" manualBreakCount="6">
    <brk id="13" max="12" man="1"/>
    <brk id="47" max="12" man="1"/>
    <brk id="74" max="12" man="1"/>
    <brk id="90" max="12" man="1"/>
    <brk id="131" max="12" man="1"/>
    <brk id="256" max="12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f27bbaa1-0e31-440a-b4aa-675a155e10ed</BSO999929>
</file>

<file path=customXml/itemProps1.xml><?xml version="1.0" encoding="utf-8"?>
<ds:datastoreItem xmlns:ds="http://schemas.openxmlformats.org/officeDocument/2006/customXml" ds:itemID="{3EDF26C9-9018-4C41-B973-1E138C97571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Jared Daum</cp:lastModifiedBy>
  <cp:lastPrinted>2014-08-25T10:37:27Z</cp:lastPrinted>
  <dcterms:created xsi:type="dcterms:W3CDTF">2014-05-11T19:54:09Z</dcterms:created>
  <dcterms:modified xsi:type="dcterms:W3CDTF">2024-01-08T10:54:45Z</dcterms:modified>
</cp:coreProperties>
</file>